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605" windowHeight="8010" tabRatio="875"/>
  </bookViews>
  <sheets>
    <sheet name="главная" sheetId="36" r:id="rId1"/>
    <sheet name="гос.зад на 2021 год " sheetId="9" r:id="rId2"/>
    <sheet name="платные на 2021 год " sheetId="11" r:id="rId3"/>
    <sheet name="иные капхарактера 2021" sheetId="31" r:id="rId4"/>
    <sheet name="иные субсидии 2021 год  " sheetId="10" r:id="rId5"/>
    <sheet name="Закупки гос.задание на 2021 год" sheetId="1" r:id="rId6"/>
    <sheet name="Закупки платные на 2021 год" sheetId="30" r:id="rId7"/>
    <sheet name="Закупки иные на 2021 год " sheetId="13" r:id="rId8"/>
    <sheet name="закупки капхар 2021" sheetId="32" r:id="rId9"/>
    <sheet name="гос.задание на 2022-2023 год " sheetId="5" r:id="rId10"/>
    <sheet name="платные на 2022-2023 год" sheetId="6" r:id="rId11"/>
    <sheet name="субсидии капхарактера 2022-2023" sheetId="33" r:id="rId12"/>
    <sheet name="иные субсидии 2022-2023" sheetId="20" r:id="rId13"/>
    <sheet name="Закупки гос.зад на 2022-2023" sheetId="17" r:id="rId14"/>
    <sheet name="Закупки платные на 2022-2023" sheetId="18" r:id="rId15"/>
    <sheet name="закупки капхарактера 2022-2023" sheetId="35" r:id="rId16"/>
    <sheet name="Закупки иные на 2022-2023" sheetId="19" r:id="rId17"/>
    <sheet name="ОБОСНОВАНИЯ" sheetId="14" r:id="rId18"/>
  </sheets>
  <definedNames>
    <definedName name="_xlnm._FilterDatabase" localSheetId="13" hidden="1">'Закупки гос.зад на 2022-2023'!$A$8:$F$53</definedName>
    <definedName name="_xlnm._FilterDatabase" localSheetId="5" hidden="1">'Закупки гос.задание на 2021 год'!$A$8:$F$53</definedName>
    <definedName name="_xlnm._FilterDatabase" localSheetId="7" hidden="1">'Закупки иные на 2021 год '!$A$8:$F$53</definedName>
    <definedName name="_xlnm._FilterDatabase" localSheetId="16" hidden="1">'Закупки иные на 2022-2023'!$A$8:$F$53</definedName>
    <definedName name="_xlnm._FilterDatabase" localSheetId="6" hidden="1">'Закупки платные на 2021 год'!$A$8:$F$53</definedName>
    <definedName name="_xlnm._FilterDatabase" localSheetId="14" hidden="1">'Закупки платные на 2022-2023'!$A$8:$F$53</definedName>
    <definedName name="_xlnm.Print_Titles" localSheetId="1">'гос.зад на 2021 год '!$7:$7</definedName>
    <definedName name="_xlnm.Print_Titles" localSheetId="9">'гос.задание на 2022-2023 год '!$7:$7</definedName>
    <definedName name="_xlnm.Print_Titles" localSheetId="13">'Закупки гос.зад на 2022-2023'!$8:$8</definedName>
    <definedName name="_xlnm.Print_Titles" localSheetId="5">'Закупки гос.задание на 2021 год'!$8:$8</definedName>
    <definedName name="_xlnm.Print_Titles" localSheetId="7">'Закупки иные на 2021 год '!$8:$8</definedName>
    <definedName name="_xlnm.Print_Titles" localSheetId="16">'Закупки иные на 2022-2023'!$8:$8</definedName>
    <definedName name="_xlnm.Print_Titles" localSheetId="6">'Закупки платные на 2021 год'!$8:$8</definedName>
    <definedName name="_xlnm.Print_Titles" localSheetId="14">'Закупки платные на 2022-2023'!$8:$8</definedName>
    <definedName name="_xlnm.Print_Titles" localSheetId="4">'иные субсидии 2021 год  '!$7:$7</definedName>
    <definedName name="_xlnm.Print_Titles" localSheetId="12">'иные субсидии 2022-2023'!$7:$7</definedName>
    <definedName name="_xlnm.Print_Titles" localSheetId="2">'платные на 2021 год '!$7:$7</definedName>
    <definedName name="_xlnm.Print_Titles" localSheetId="10">'платные на 2022-2023 год'!$7:$7</definedName>
    <definedName name="_xlnm.Print_Area" localSheetId="0">главная!$A$1:$C$28</definedName>
    <definedName name="_xlnm.Print_Area" localSheetId="10">'платные на 2022-2023 год'!$A$1:$I$114</definedName>
  </definedNames>
  <calcPr calcId="145621"/>
</workbook>
</file>

<file path=xl/calcChain.xml><?xml version="1.0" encoding="utf-8"?>
<calcChain xmlns="http://schemas.openxmlformats.org/spreadsheetml/2006/main">
  <c r="B122" i="14" l="1"/>
  <c r="E75" i="19"/>
  <c r="D75" i="19" s="1"/>
  <c r="G75" i="19"/>
  <c r="H75" i="19"/>
  <c r="D77" i="19"/>
  <c r="G77" i="19"/>
  <c r="G10" i="19"/>
  <c r="G9" i="19"/>
  <c r="D10" i="19"/>
  <c r="D9" i="19"/>
  <c r="D55" i="35"/>
  <c r="G55" i="35"/>
  <c r="G83" i="35"/>
  <c r="D83" i="35"/>
  <c r="D85" i="35"/>
  <c r="G85" i="35"/>
  <c r="G10" i="17"/>
  <c r="G9" i="17"/>
  <c r="E10" i="20"/>
  <c r="E12" i="20"/>
  <c r="H12" i="20"/>
  <c r="E19" i="9"/>
  <c r="D10" i="1"/>
  <c r="D9" i="1"/>
  <c r="D10" i="35" l="1"/>
  <c r="D9" i="35"/>
  <c r="G10" i="35"/>
  <c r="G9" i="35"/>
  <c r="G12" i="33"/>
  <c r="G10" i="33"/>
  <c r="G101" i="33"/>
  <c r="D101" i="33"/>
  <c r="G100" i="33"/>
  <c r="D100" i="33"/>
  <c r="G99" i="33"/>
  <c r="D99" i="33"/>
  <c r="I97" i="33"/>
  <c r="H97" i="33"/>
  <c r="F97" i="33"/>
  <c r="E97" i="33"/>
  <c r="D97" i="33" s="1"/>
  <c r="G96" i="33"/>
  <c r="D96" i="33"/>
  <c r="G95" i="33"/>
  <c r="D95" i="33"/>
  <c r="G94" i="33"/>
  <c r="D94" i="33"/>
  <c r="G93" i="33"/>
  <c r="D93" i="33"/>
  <c r="G92" i="33"/>
  <c r="D92" i="33"/>
  <c r="G91" i="33"/>
  <c r="D91" i="33"/>
  <c r="G90" i="33"/>
  <c r="D90" i="33"/>
  <c r="I88" i="33"/>
  <c r="I84" i="33" s="1"/>
  <c r="H88" i="33"/>
  <c r="G88" i="33" s="1"/>
  <c r="F88" i="33"/>
  <c r="F84" i="33" s="1"/>
  <c r="E88" i="33"/>
  <c r="E84" i="33" s="1"/>
  <c r="G87" i="33"/>
  <c r="D87" i="33"/>
  <c r="G86" i="33"/>
  <c r="D86" i="33"/>
  <c r="G83" i="33"/>
  <c r="D83" i="33"/>
  <c r="G82" i="33"/>
  <c r="D82" i="33"/>
  <c r="I81" i="33"/>
  <c r="H81" i="33"/>
  <c r="G81" i="33" s="1"/>
  <c r="F81" i="33"/>
  <c r="E81" i="33"/>
  <c r="D81" i="33" s="1"/>
  <c r="G80" i="33"/>
  <c r="D80" i="33"/>
  <c r="G79" i="33"/>
  <c r="D79" i="33"/>
  <c r="G78" i="33"/>
  <c r="D78" i="33"/>
  <c r="G77" i="33"/>
  <c r="D77" i="33"/>
  <c r="G76" i="33"/>
  <c r="D76" i="33"/>
  <c r="I75" i="33"/>
  <c r="H75" i="33"/>
  <c r="G75" i="33" s="1"/>
  <c r="F75" i="33"/>
  <c r="E75" i="33"/>
  <c r="G74" i="33"/>
  <c r="D74" i="33"/>
  <c r="G73" i="33"/>
  <c r="D73" i="33"/>
  <c r="G72" i="33"/>
  <c r="D72" i="33"/>
  <c r="G71" i="33"/>
  <c r="D71" i="33"/>
  <c r="G70" i="33"/>
  <c r="D70" i="33"/>
  <c r="G69" i="33"/>
  <c r="D69" i="33"/>
  <c r="I68" i="33"/>
  <c r="H68" i="33"/>
  <c r="G68" i="33" s="1"/>
  <c r="F68" i="33"/>
  <c r="E68" i="33"/>
  <c r="D68" i="33" s="1"/>
  <c r="G67" i="33"/>
  <c r="D67" i="33"/>
  <c r="G65" i="33"/>
  <c r="D65" i="33"/>
  <c r="G64" i="33"/>
  <c r="D64" i="33"/>
  <c r="G63" i="33"/>
  <c r="D63" i="33"/>
  <c r="I62" i="33"/>
  <c r="I60" i="33" s="1"/>
  <c r="H62" i="33"/>
  <c r="G62" i="33" s="1"/>
  <c r="F62" i="33"/>
  <c r="E62" i="33"/>
  <c r="E60" i="33" s="1"/>
  <c r="D60" i="33" s="1"/>
  <c r="D62" i="33"/>
  <c r="G61" i="33"/>
  <c r="D61" i="33"/>
  <c r="F60" i="33"/>
  <c r="G59" i="33"/>
  <c r="D59" i="33"/>
  <c r="G58" i="33"/>
  <c r="D58" i="33"/>
  <c r="G57" i="33"/>
  <c r="D57" i="33"/>
  <c r="G56" i="33"/>
  <c r="D56" i="33"/>
  <c r="G55" i="33"/>
  <c r="D55" i="33"/>
  <c r="G54" i="33"/>
  <c r="D54" i="33"/>
  <c r="I53" i="33"/>
  <c r="H53" i="33"/>
  <c r="G53" i="33" s="1"/>
  <c r="F53" i="33"/>
  <c r="E53" i="33"/>
  <c r="D53" i="33" s="1"/>
  <c r="G52" i="33"/>
  <c r="G50" i="33" s="1"/>
  <c r="D52" i="33"/>
  <c r="G51" i="33"/>
  <c r="D51" i="33"/>
  <c r="I50" i="33"/>
  <c r="H50" i="33"/>
  <c r="F50" i="33"/>
  <c r="E50" i="33"/>
  <c r="D50" i="33"/>
  <c r="G49" i="33"/>
  <c r="D49" i="33"/>
  <c r="G48" i="33"/>
  <c r="D48" i="33"/>
  <c r="G47" i="33"/>
  <c r="D47" i="33"/>
  <c r="G46" i="33"/>
  <c r="D46" i="33"/>
  <c r="G45" i="33"/>
  <c r="D45" i="33"/>
  <c r="G44" i="33"/>
  <c r="D44" i="33"/>
  <c r="I42" i="33"/>
  <c r="H42" i="33"/>
  <c r="G42" i="33" s="1"/>
  <c r="F42" i="33"/>
  <c r="F36" i="33" s="1"/>
  <c r="E42" i="33"/>
  <c r="G41" i="33"/>
  <c r="D41" i="33"/>
  <c r="G40" i="33"/>
  <c r="D40" i="33"/>
  <c r="I39" i="33"/>
  <c r="H39" i="33"/>
  <c r="G39" i="33" s="1"/>
  <c r="F39" i="33"/>
  <c r="E39" i="33"/>
  <c r="D39" i="33" s="1"/>
  <c r="G38" i="33"/>
  <c r="D38" i="33"/>
  <c r="H36" i="33"/>
  <c r="G34" i="33"/>
  <c r="D34" i="33"/>
  <c r="I33" i="33"/>
  <c r="I28" i="33" s="1"/>
  <c r="H33" i="33"/>
  <c r="G33" i="33" s="1"/>
  <c r="F33" i="33"/>
  <c r="E33" i="33"/>
  <c r="D28" i="33" s="1"/>
  <c r="D33" i="33"/>
  <c r="G32" i="33"/>
  <c r="D32" i="33"/>
  <c r="G31" i="33"/>
  <c r="D31" i="33"/>
  <c r="G30" i="33"/>
  <c r="D30" i="33"/>
  <c r="F28" i="33"/>
  <c r="G23" i="33"/>
  <c r="D23" i="33"/>
  <c r="G22" i="33"/>
  <c r="D22" i="33"/>
  <c r="G21" i="33"/>
  <c r="D21" i="33"/>
  <c r="G20" i="33"/>
  <c r="D20" i="33"/>
  <c r="G19" i="33"/>
  <c r="D19" i="33"/>
  <c r="G18" i="33"/>
  <c r="D18" i="33"/>
  <c r="G17" i="33"/>
  <c r="D17" i="33"/>
  <c r="G16" i="33"/>
  <c r="D16" i="33"/>
  <c r="G15" i="33"/>
  <c r="D15" i="33"/>
  <c r="G14" i="33"/>
  <c r="D14" i="33"/>
  <c r="G13" i="33"/>
  <c r="D13" i="33"/>
  <c r="I12" i="33"/>
  <c r="F12" i="33"/>
  <c r="D12" i="33" s="1"/>
  <c r="I10" i="33"/>
  <c r="G8" i="33"/>
  <c r="D8" i="33"/>
  <c r="H66" i="33" l="1"/>
  <c r="E66" i="33"/>
  <c r="E26" i="33" s="1"/>
  <c r="G28" i="33"/>
  <c r="H60" i="33"/>
  <c r="G60" i="33" s="1"/>
  <c r="F66" i="33"/>
  <c r="F26" i="33" s="1"/>
  <c r="F24" i="33" s="1"/>
  <c r="H84" i="33"/>
  <c r="G84" i="33" s="1"/>
  <c r="I36" i="33"/>
  <c r="I66" i="33"/>
  <c r="G66" i="33" s="1"/>
  <c r="G97" i="33"/>
  <c r="D36" i="33"/>
  <c r="D84" i="33"/>
  <c r="D42" i="33"/>
  <c r="D75" i="33"/>
  <c r="D88" i="33"/>
  <c r="F10" i="33"/>
  <c r="E72" i="13"/>
  <c r="E87" i="30"/>
  <c r="D85" i="32"/>
  <c r="E83" i="32"/>
  <c r="D83" i="32" s="1"/>
  <c r="D77" i="32"/>
  <c r="E75" i="32"/>
  <c r="D75" i="32"/>
  <c r="D43" i="32"/>
  <c r="D17" i="32"/>
  <c r="D13" i="32"/>
  <c r="D10" i="32"/>
  <c r="D9" i="32"/>
  <c r="E60" i="32" l="1"/>
  <c r="E55" i="32" s="1"/>
  <c r="D55" i="32" s="1"/>
  <c r="I26" i="33"/>
  <c r="I24" i="33" s="1"/>
  <c r="I9" i="33" s="1"/>
  <c r="G36" i="33"/>
  <c r="D66" i="33"/>
  <c r="F9" i="33"/>
  <c r="H26" i="33"/>
  <c r="G26" i="33" s="1"/>
  <c r="D10" i="33"/>
  <c r="E24" i="33"/>
  <c r="D26" i="33"/>
  <c r="D60" i="32"/>
  <c r="D52" i="9"/>
  <c r="H24" i="33" l="1"/>
  <c r="H9" i="33" s="1"/>
  <c r="G9" i="33" s="1"/>
  <c r="G24" i="33"/>
  <c r="D24" i="33"/>
  <c r="E9" i="33"/>
  <c r="D9" i="33" s="1"/>
  <c r="E12" i="10"/>
  <c r="D98" i="31"/>
  <c r="D97" i="31"/>
  <c r="D96" i="31"/>
  <c r="F94" i="31"/>
  <c r="E94" i="31"/>
  <c r="D94" i="31"/>
  <c r="D93" i="31"/>
  <c r="D92" i="31"/>
  <c r="D91" i="31"/>
  <c r="D90" i="31"/>
  <c r="D89" i="31"/>
  <c r="D88" i="31"/>
  <c r="D87" i="31"/>
  <c r="F85" i="31"/>
  <c r="E85" i="31"/>
  <c r="D84" i="31"/>
  <c r="D83" i="31"/>
  <c r="F81" i="31"/>
  <c r="D80" i="31"/>
  <c r="D79" i="31"/>
  <c r="F78" i="31"/>
  <c r="E78" i="31"/>
  <c r="D78" i="31" s="1"/>
  <c r="D77" i="31"/>
  <c r="D76" i="31"/>
  <c r="D75" i="31"/>
  <c r="D74" i="31"/>
  <c r="D73" i="31"/>
  <c r="F72" i="31"/>
  <c r="E72" i="31"/>
  <c r="D72" i="31" s="1"/>
  <c r="D71" i="31"/>
  <c r="D70" i="31"/>
  <c r="D69" i="31"/>
  <c r="D68" i="31"/>
  <c r="D67" i="31"/>
  <c r="D66" i="31"/>
  <c r="F65" i="31"/>
  <c r="E65" i="31"/>
  <c r="D64" i="31"/>
  <c r="D62" i="31"/>
  <c r="D61" i="31"/>
  <c r="D60" i="31"/>
  <c r="F59" i="31"/>
  <c r="F57" i="31" s="1"/>
  <c r="E59" i="31"/>
  <c r="D59" i="31" s="1"/>
  <c r="D58" i="31"/>
  <c r="D56" i="31"/>
  <c r="D55" i="31"/>
  <c r="D54" i="31"/>
  <c r="D53" i="31"/>
  <c r="D52" i="31"/>
  <c r="D51" i="31"/>
  <c r="F50" i="31"/>
  <c r="E50" i="31"/>
  <c r="D49" i="31"/>
  <c r="D48" i="31"/>
  <c r="D47" i="31" s="1"/>
  <c r="F47" i="31"/>
  <c r="E47" i="31"/>
  <c r="D46" i="31"/>
  <c r="D45" i="31"/>
  <c r="D44" i="31"/>
  <c r="D43" i="31"/>
  <c r="D42" i="31"/>
  <c r="D41" i="31"/>
  <c r="F39" i="31"/>
  <c r="E39" i="31"/>
  <c r="D38" i="31"/>
  <c r="D37" i="31"/>
  <c r="F36" i="31"/>
  <c r="F33" i="31" s="1"/>
  <c r="E36" i="31"/>
  <c r="D35" i="31"/>
  <c r="D31" i="31"/>
  <c r="F30" i="31"/>
  <c r="F25" i="31" s="1"/>
  <c r="E30" i="31"/>
  <c r="D29" i="31"/>
  <c r="D28" i="31"/>
  <c r="D27" i="31"/>
  <c r="E25" i="31"/>
  <c r="D20" i="31"/>
  <c r="D19" i="31"/>
  <c r="D18" i="31"/>
  <c r="D17" i="31"/>
  <c r="D16" i="31"/>
  <c r="D15" i="31"/>
  <c r="D14" i="31"/>
  <c r="D13" i="31"/>
  <c r="F12" i="31"/>
  <c r="F10" i="31" s="1"/>
  <c r="E12" i="31"/>
  <c r="E10" i="31" s="1"/>
  <c r="D8" i="31"/>
  <c r="D50" i="31" l="1"/>
  <c r="D30" i="31"/>
  <c r="D65" i="31"/>
  <c r="D85" i="31"/>
  <c r="E57" i="31"/>
  <c r="D57" i="31" s="1"/>
  <c r="E63" i="31"/>
  <c r="F63" i="31"/>
  <c r="D63" i="31" s="1"/>
  <c r="D36" i="31"/>
  <c r="D39" i="31"/>
  <c r="D25" i="31"/>
  <c r="F23" i="31"/>
  <c r="F21" i="31" s="1"/>
  <c r="F9" i="31" s="1"/>
  <c r="D10" i="31"/>
  <c r="D12" i="31"/>
  <c r="E33" i="31"/>
  <c r="D33" i="31" s="1"/>
  <c r="E81" i="31"/>
  <c r="D81" i="31" s="1"/>
  <c r="D42" i="9"/>
  <c r="E23" i="31" l="1"/>
  <c r="E35" i="9"/>
  <c r="E64" i="1"/>
  <c r="E44" i="9"/>
  <c r="E21" i="31" l="1"/>
  <c r="D23" i="31"/>
  <c r="D25" i="9"/>
  <c r="D21" i="31" l="1"/>
  <c r="E9" i="31"/>
  <c r="D9" i="31" s="1"/>
  <c r="D57" i="9"/>
  <c r="D23" i="9" l="1"/>
  <c r="E83" i="30" l="1"/>
  <c r="D83" i="30" s="1"/>
  <c r="D87" i="30"/>
  <c r="D10" i="13" l="1"/>
  <c r="D9" i="13"/>
  <c r="D77" i="13"/>
  <c r="E83" i="13"/>
  <c r="E75" i="13"/>
  <c r="D75" i="13" l="1"/>
  <c r="E60" i="13"/>
  <c r="D83" i="13"/>
  <c r="E88" i="1"/>
  <c r="E84" i="1" s="1"/>
  <c r="D84" i="1" s="1"/>
  <c r="D86" i="1"/>
  <c r="E76" i="1"/>
  <c r="D76" i="1" s="1"/>
  <c r="E47" i="9"/>
  <c r="F44" i="9"/>
  <c r="E26" i="9"/>
  <c r="F26" i="9"/>
  <c r="D88" i="1" l="1"/>
  <c r="E55" i="13"/>
  <c r="D60" i="13"/>
  <c r="E73" i="1" l="1"/>
  <c r="E60" i="1" l="1"/>
  <c r="E55" i="1" s="1"/>
  <c r="E398" i="14"/>
  <c r="D60" i="1" l="1"/>
  <c r="B114" i="14"/>
  <c r="F112" i="14"/>
  <c r="F110" i="14"/>
  <c r="F107" i="14"/>
  <c r="F111" i="14"/>
  <c r="F108" i="14"/>
  <c r="F106" i="14"/>
  <c r="G95" i="17"/>
  <c r="G94" i="17"/>
  <c r="G93" i="17"/>
  <c r="G92" i="17"/>
  <c r="G91" i="17"/>
  <c r="G90" i="17"/>
  <c r="G89" i="17"/>
  <c r="G88" i="17"/>
  <c r="H87" i="17"/>
  <c r="G87" i="17" s="1"/>
  <c r="G86" i="17"/>
  <c r="G85" i="17"/>
  <c r="G84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H64" i="17"/>
  <c r="G64" i="17" s="1"/>
  <c r="G63" i="17"/>
  <c r="D10" i="17"/>
  <c r="D9" i="17"/>
  <c r="E87" i="17"/>
  <c r="E83" i="17" s="1"/>
  <c r="D95" i="17"/>
  <c r="D94" i="17"/>
  <c r="D93" i="17"/>
  <c r="D92" i="17"/>
  <c r="D91" i="17"/>
  <c r="D90" i="17"/>
  <c r="D89" i="17"/>
  <c r="D88" i="17"/>
  <c r="D86" i="17"/>
  <c r="D85" i="17"/>
  <c r="D84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3" i="17"/>
  <c r="D62" i="17"/>
  <c r="E64" i="17"/>
  <c r="D64" i="17" s="1"/>
  <c r="D55" i="13"/>
  <c r="D85" i="13"/>
  <c r="D13" i="13"/>
  <c r="D43" i="13"/>
  <c r="D17" i="13"/>
  <c r="D10" i="30"/>
  <c r="D77" i="30"/>
  <c r="D55" i="30"/>
  <c r="D55" i="1"/>
  <c r="D95" i="1"/>
  <c r="D75" i="1"/>
  <c r="D74" i="1"/>
  <c r="D73" i="1"/>
  <c r="D72" i="1"/>
  <c r="D71" i="1"/>
  <c r="D69" i="1"/>
  <c r="D68" i="1"/>
  <c r="D67" i="1"/>
  <c r="D64" i="1"/>
  <c r="D62" i="1"/>
  <c r="G60" i="17" l="1"/>
  <c r="G55" i="17" s="1"/>
  <c r="E60" i="17"/>
  <c r="E55" i="17" s="1"/>
  <c r="H60" i="17"/>
  <c r="D60" i="17"/>
  <c r="G83" i="17"/>
  <c r="F114" i="14"/>
  <c r="H83" i="17"/>
  <c r="D87" i="17"/>
  <c r="D83" i="17" s="1"/>
  <c r="H55" i="17" l="1"/>
  <c r="D55" i="17"/>
  <c r="A122" i="14"/>
  <c r="E94" i="14" l="1"/>
  <c r="E93" i="14"/>
  <c r="E92" i="14"/>
  <c r="G102" i="20" l="1"/>
  <c r="G101" i="20"/>
  <c r="G100" i="20"/>
  <c r="I98" i="20"/>
  <c r="H98" i="20"/>
  <c r="G97" i="20"/>
  <c r="G96" i="20"/>
  <c r="G95" i="20"/>
  <c r="G94" i="20"/>
  <c r="G93" i="20"/>
  <c r="G92" i="20"/>
  <c r="G91" i="20"/>
  <c r="I89" i="20"/>
  <c r="I85" i="20" s="1"/>
  <c r="H89" i="20"/>
  <c r="H85" i="20" s="1"/>
  <c r="G88" i="20"/>
  <c r="G87" i="20"/>
  <c r="G84" i="20"/>
  <c r="G83" i="20"/>
  <c r="I82" i="20"/>
  <c r="H82" i="20"/>
  <c r="G81" i="20"/>
  <c r="G80" i="20"/>
  <c r="G79" i="20"/>
  <c r="G78" i="20"/>
  <c r="G77" i="20"/>
  <c r="I76" i="20"/>
  <c r="H76" i="20"/>
  <c r="G75" i="20"/>
  <c r="G74" i="20"/>
  <c r="G73" i="20"/>
  <c r="G72" i="20"/>
  <c r="G71" i="20"/>
  <c r="G70" i="20"/>
  <c r="I69" i="20"/>
  <c r="H69" i="20"/>
  <c r="G68" i="20"/>
  <c r="G66" i="20"/>
  <c r="G65" i="20"/>
  <c r="G64" i="20"/>
  <c r="I63" i="20"/>
  <c r="H63" i="20"/>
  <c r="H61" i="20" s="1"/>
  <c r="G62" i="20"/>
  <c r="I61" i="20"/>
  <c r="G60" i="20"/>
  <c r="G59" i="20"/>
  <c r="G58" i="20"/>
  <c r="G57" i="20"/>
  <c r="G56" i="20"/>
  <c r="G55" i="20"/>
  <c r="I54" i="20"/>
  <c r="H54" i="20"/>
  <c r="G53" i="20"/>
  <c r="G52" i="20"/>
  <c r="G51" i="20" s="1"/>
  <c r="I51" i="20"/>
  <c r="H51" i="20"/>
  <c r="G50" i="20"/>
  <c r="G49" i="20"/>
  <c r="G48" i="20"/>
  <c r="G47" i="20"/>
  <c r="G46" i="20"/>
  <c r="G45" i="20"/>
  <c r="I43" i="20"/>
  <c r="H43" i="20"/>
  <c r="G42" i="20"/>
  <c r="G41" i="20"/>
  <c r="I40" i="20"/>
  <c r="H40" i="20"/>
  <c r="G39" i="20"/>
  <c r="G35" i="20"/>
  <c r="I34" i="20"/>
  <c r="I29" i="20" s="1"/>
  <c r="H34" i="20"/>
  <c r="G33" i="20"/>
  <c r="G32" i="20"/>
  <c r="G31" i="20"/>
  <c r="H29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I12" i="20"/>
  <c r="H10" i="20"/>
  <c r="G8" i="20"/>
  <c r="D102" i="20"/>
  <c r="D101" i="20"/>
  <c r="D100" i="20"/>
  <c r="F98" i="20"/>
  <c r="E98" i="20"/>
  <c r="D97" i="20"/>
  <c r="D96" i="20"/>
  <c r="D95" i="20"/>
  <c r="D94" i="20"/>
  <c r="D93" i="20"/>
  <c r="D92" i="20"/>
  <c r="D91" i="20"/>
  <c r="F89" i="20"/>
  <c r="E89" i="20"/>
  <c r="D88" i="20"/>
  <c r="D87" i="20"/>
  <c r="F85" i="20"/>
  <c r="D84" i="20"/>
  <c r="D83" i="20"/>
  <c r="F82" i="20"/>
  <c r="E82" i="20"/>
  <c r="D81" i="20"/>
  <c r="D80" i="20"/>
  <c r="D79" i="20"/>
  <c r="D78" i="20"/>
  <c r="D77" i="20"/>
  <c r="F76" i="20"/>
  <c r="E76" i="20"/>
  <c r="D75" i="20"/>
  <c r="D74" i="20"/>
  <c r="D73" i="20"/>
  <c r="D72" i="20"/>
  <c r="D71" i="20"/>
  <c r="D70" i="20"/>
  <c r="F69" i="20"/>
  <c r="E69" i="20"/>
  <c r="D68" i="20"/>
  <c r="D66" i="20"/>
  <c r="D65" i="20"/>
  <c r="D64" i="20"/>
  <c r="F63" i="20"/>
  <c r="F61" i="20" s="1"/>
  <c r="E63" i="20"/>
  <c r="D62" i="20"/>
  <c r="D60" i="20"/>
  <c r="D59" i="20"/>
  <c r="D58" i="20"/>
  <c r="D57" i="20"/>
  <c r="D56" i="20"/>
  <c r="D55" i="20"/>
  <c r="F54" i="20"/>
  <c r="E54" i="20"/>
  <c r="D53" i="20"/>
  <c r="D52" i="20"/>
  <c r="D51" i="20" s="1"/>
  <c r="F51" i="20"/>
  <c r="E51" i="20"/>
  <c r="D50" i="20"/>
  <c r="D49" i="20"/>
  <c r="D48" i="20"/>
  <c r="D47" i="20"/>
  <c r="D46" i="20"/>
  <c r="D45" i="20"/>
  <c r="F43" i="20"/>
  <c r="E43" i="20"/>
  <c r="D42" i="20"/>
  <c r="D41" i="20"/>
  <c r="F40" i="20"/>
  <c r="E40" i="20"/>
  <c r="D39" i="20"/>
  <c r="D35" i="20"/>
  <c r="F34" i="20"/>
  <c r="F29" i="20" s="1"/>
  <c r="E34" i="20"/>
  <c r="D33" i="20"/>
  <c r="D32" i="20"/>
  <c r="D31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2" i="20"/>
  <c r="F10" i="20" s="1"/>
  <c r="D8" i="20"/>
  <c r="G69" i="20" l="1"/>
  <c r="D43" i="20"/>
  <c r="I10" i="20"/>
  <c r="G12" i="20"/>
  <c r="E67" i="20"/>
  <c r="D63" i="20"/>
  <c r="G82" i="20"/>
  <c r="I67" i="20"/>
  <c r="G85" i="20"/>
  <c r="D34" i="20"/>
  <c r="D40" i="20"/>
  <c r="D69" i="20"/>
  <c r="G34" i="20"/>
  <c r="G40" i="20"/>
  <c r="H67" i="20"/>
  <c r="G98" i="20"/>
  <c r="D82" i="20"/>
  <c r="D98" i="20"/>
  <c r="I37" i="20"/>
  <c r="E61" i="20"/>
  <c r="D61" i="20" s="1"/>
  <c r="F67" i="20"/>
  <c r="D67" i="20" s="1"/>
  <c r="G76" i="20"/>
  <c r="D89" i="20"/>
  <c r="G63" i="20"/>
  <c r="G61" i="20"/>
  <c r="H37" i="20"/>
  <c r="G54" i="20"/>
  <c r="E85" i="20"/>
  <c r="D85" i="20" s="1"/>
  <c r="D54" i="20"/>
  <c r="D12" i="20"/>
  <c r="G43" i="20"/>
  <c r="G89" i="20"/>
  <c r="G10" i="20"/>
  <c r="G29" i="20"/>
  <c r="D10" i="20"/>
  <c r="E37" i="20"/>
  <c r="F37" i="20"/>
  <c r="F27" i="20" s="1"/>
  <c r="F25" i="20" s="1"/>
  <c r="F9" i="20" s="1"/>
  <c r="E29" i="20"/>
  <c r="D76" i="20"/>
  <c r="G37" i="20" l="1"/>
  <c r="I27" i="20"/>
  <c r="I25" i="20" s="1"/>
  <c r="I9" i="20" s="1"/>
  <c r="G67" i="20"/>
  <c r="D37" i="20"/>
  <c r="H27" i="20"/>
  <c r="E27" i="20"/>
  <c r="D29" i="20"/>
  <c r="G27" i="20" l="1"/>
  <c r="H25" i="20"/>
  <c r="G25" i="20" s="1"/>
  <c r="D27" i="20"/>
  <c r="E25" i="20"/>
  <c r="H9" i="20" l="1"/>
  <c r="G9" i="20" s="1"/>
  <c r="D25" i="20"/>
  <c r="E9" i="20"/>
  <c r="D9" i="20" s="1"/>
  <c r="E378" i="14" l="1"/>
  <c r="E388" i="14"/>
  <c r="E390" i="14"/>
  <c r="E392" i="14"/>
  <c r="E394" i="14"/>
  <c r="E396" i="14"/>
  <c r="E401" i="14"/>
  <c r="E358" i="14"/>
  <c r="E359" i="14"/>
  <c r="E361" i="14"/>
  <c r="E360" i="14"/>
  <c r="E304" i="14"/>
  <c r="E303" i="14"/>
  <c r="E291" i="14"/>
  <c r="E283" i="14"/>
  <c r="E282" i="14"/>
  <c r="E263" i="14"/>
  <c r="E236" i="14"/>
  <c r="E229" i="14"/>
  <c r="E222" i="14"/>
  <c r="E200" i="14"/>
  <c r="E199" i="14"/>
  <c r="E191" i="14"/>
  <c r="E183" i="14"/>
  <c r="E177" i="14"/>
  <c r="E168" i="14"/>
  <c r="E162" i="14"/>
  <c r="E154" i="14"/>
  <c r="E146" i="14"/>
  <c r="E138" i="14"/>
  <c r="D122" i="14"/>
  <c r="E11" i="14"/>
  <c r="H98" i="6"/>
  <c r="H89" i="6"/>
  <c r="H85" i="6" s="1"/>
  <c r="H82" i="6"/>
  <c r="H76" i="6"/>
  <c r="H69" i="6"/>
  <c r="H63" i="6"/>
  <c r="H61" i="6" s="1"/>
  <c r="H54" i="6"/>
  <c r="H51" i="6"/>
  <c r="H43" i="6"/>
  <c r="H40" i="6"/>
  <c r="H34" i="6"/>
  <c r="H29" i="6"/>
  <c r="H21" i="6"/>
  <c r="H17" i="6"/>
  <c r="E98" i="6"/>
  <c r="E89" i="6"/>
  <c r="E85" i="6" s="1"/>
  <c r="E82" i="6"/>
  <c r="E76" i="6"/>
  <c r="E69" i="6"/>
  <c r="E63" i="6"/>
  <c r="E61" i="6" s="1"/>
  <c r="E54" i="6"/>
  <c r="E51" i="6"/>
  <c r="E43" i="6"/>
  <c r="E40" i="6"/>
  <c r="E34" i="6"/>
  <c r="E29" i="6" s="1"/>
  <c r="E21" i="6"/>
  <c r="E17" i="6"/>
  <c r="H90" i="5"/>
  <c r="H81" i="5"/>
  <c r="H77" i="5" s="1"/>
  <c r="H74" i="5"/>
  <c r="H68" i="5"/>
  <c r="H61" i="5"/>
  <c r="H59" i="5" s="1"/>
  <c r="H55" i="5"/>
  <c r="H53" i="5" s="1"/>
  <c r="H46" i="5"/>
  <c r="H43" i="5"/>
  <c r="H35" i="5"/>
  <c r="H32" i="5"/>
  <c r="H26" i="5"/>
  <c r="H21" i="5"/>
  <c r="H13" i="5"/>
  <c r="E90" i="5"/>
  <c r="E81" i="5"/>
  <c r="E77" i="5" s="1"/>
  <c r="E74" i="5"/>
  <c r="E68" i="5"/>
  <c r="E61" i="5"/>
  <c r="E55" i="5"/>
  <c r="E53" i="5" s="1"/>
  <c r="E46" i="5"/>
  <c r="E43" i="5"/>
  <c r="E35" i="5"/>
  <c r="E32" i="5"/>
  <c r="E26" i="5"/>
  <c r="E21" i="5" s="1"/>
  <c r="E13" i="5"/>
  <c r="E10" i="5" s="1"/>
  <c r="H10" i="6" l="1"/>
  <c r="H37" i="6"/>
  <c r="E10" i="6"/>
  <c r="H29" i="5"/>
  <c r="H19" i="5" s="1"/>
  <c r="H17" i="5" s="1"/>
  <c r="H9" i="5" s="1"/>
  <c r="E67" i="6"/>
  <c r="H67" i="6"/>
  <c r="E37" i="6"/>
  <c r="E29" i="5"/>
  <c r="E59" i="5"/>
  <c r="H27" i="6" l="1"/>
  <c r="H25" i="6" s="1"/>
  <c r="H9" i="6" s="1"/>
  <c r="E19" i="5"/>
  <c r="E17" i="5" s="1"/>
  <c r="E9" i="5" s="1"/>
  <c r="E27" i="6"/>
  <c r="E25" i="6" s="1"/>
  <c r="E9" i="6" s="1"/>
  <c r="G102" i="6" l="1"/>
  <c r="D102" i="6"/>
  <c r="G101" i="6"/>
  <c r="D101" i="6"/>
  <c r="G100" i="6"/>
  <c r="D100" i="6"/>
  <c r="I98" i="6"/>
  <c r="G98" i="6"/>
  <c r="F98" i="6"/>
  <c r="D98" i="6" s="1"/>
  <c r="G97" i="6"/>
  <c r="D97" i="6"/>
  <c r="G96" i="6"/>
  <c r="D96" i="6"/>
  <c r="G95" i="6"/>
  <c r="D95" i="6"/>
  <c r="G94" i="6"/>
  <c r="D94" i="6"/>
  <c r="G93" i="6"/>
  <c r="D93" i="6"/>
  <c r="G92" i="6"/>
  <c r="D92" i="6"/>
  <c r="G91" i="6"/>
  <c r="D91" i="6"/>
  <c r="I89" i="6"/>
  <c r="I85" i="6" s="1"/>
  <c r="G85" i="6" s="1"/>
  <c r="F89" i="6"/>
  <c r="F85" i="6" s="1"/>
  <c r="D85" i="6" s="1"/>
  <c r="G88" i="6"/>
  <c r="D88" i="6"/>
  <c r="G87" i="6"/>
  <c r="D87" i="6"/>
  <c r="G84" i="6"/>
  <c r="D84" i="6"/>
  <c r="G83" i="6"/>
  <c r="D83" i="6"/>
  <c r="I82" i="6"/>
  <c r="G82" i="6" s="1"/>
  <c r="F82" i="6"/>
  <c r="D82" i="6" s="1"/>
  <c r="G81" i="6"/>
  <c r="D81" i="6"/>
  <c r="G80" i="6"/>
  <c r="D80" i="6"/>
  <c r="G79" i="6"/>
  <c r="D79" i="6"/>
  <c r="G78" i="6"/>
  <c r="D78" i="6"/>
  <c r="G77" i="6"/>
  <c r="D77" i="6"/>
  <c r="I76" i="6"/>
  <c r="G76" i="6" s="1"/>
  <c r="F76" i="6"/>
  <c r="D76" i="6" s="1"/>
  <c r="G75" i="6"/>
  <c r="D75" i="6"/>
  <c r="G74" i="6"/>
  <c r="D74" i="6"/>
  <c r="G73" i="6"/>
  <c r="D73" i="6"/>
  <c r="G72" i="6"/>
  <c r="D72" i="6"/>
  <c r="G71" i="6"/>
  <c r="D71" i="6"/>
  <c r="G70" i="6"/>
  <c r="D70" i="6"/>
  <c r="I69" i="6"/>
  <c r="G69" i="6" s="1"/>
  <c r="F69" i="6"/>
  <c r="D69" i="6" s="1"/>
  <c r="G68" i="6"/>
  <c r="D68" i="6"/>
  <c r="G66" i="6"/>
  <c r="D66" i="6"/>
  <c r="G65" i="6"/>
  <c r="D65" i="6"/>
  <c r="G64" i="6"/>
  <c r="D64" i="6"/>
  <c r="I63" i="6"/>
  <c r="I61" i="6" s="1"/>
  <c r="G61" i="6" s="1"/>
  <c r="F63" i="6"/>
  <c r="D63" i="6" s="1"/>
  <c r="G62" i="6"/>
  <c r="D62" i="6"/>
  <c r="G60" i="6"/>
  <c r="D60" i="6"/>
  <c r="G59" i="6"/>
  <c r="D59" i="6"/>
  <c r="G58" i="6"/>
  <c r="D58" i="6"/>
  <c r="G57" i="6"/>
  <c r="D57" i="6"/>
  <c r="G56" i="6"/>
  <c r="D56" i="6"/>
  <c r="G55" i="6"/>
  <c r="D55" i="6"/>
  <c r="I54" i="6"/>
  <c r="G54" i="6" s="1"/>
  <c r="F54" i="6"/>
  <c r="D54" i="6" s="1"/>
  <c r="G53" i="6"/>
  <c r="D53" i="6"/>
  <c r="G52" i="6"/>
  <c r="D52" i="6"/>
  <c r="I51" i="6"/>
  <c r="F51" i="6"/>
  <c r="G50" i="6"/>
  <c r="D50" i="6"/>
  <c r="G49" i="6"/>
  <c r="D49" i="6"/>
  <c r="G48" i="6"/>
  <c r="D48" i="6"/>
  <c r="G47" i="6"/>
  <c r="D47" i="6"/>
  <c r="G46" i="6"/>
  <c r="D46" i="6"/>
  <c r="G45" i="6"/>
  <c r="D45" i="6"/>
  <c r="I43" i="6"/>
  <c r="G43" i="6" s="1"/>
  <c r="F43" i="6"/>
  <c r="D43" i="6" s="1"/>
  <c r="G42" i="6"/>
  <c r="D42" i="6"/>
  <c r="G41" i="6"/>
  <c r="D41" i="6"/>
  <c r="I40" i="6"/>
  <c r="G40" i="6" s="1"/>
  <c r="F40" i="6"/>
  <c r="D40" i="6" s="1"/>
  <c r="G39" i="6"/>
  <c r="D39" i="6"/>
  <c r="G35" i="6"/>
  <c r="D35" i="6"/>
  <c r="I34" i="6"/>
  <c r="G34" i="6" s="1"/>
  <c r="F34" i="6"/>
  <c r="D34" i="6" s="1"/>
  <c r="G33" i="6"/>
  <c r="D33" i="6"/>
  <c r="G32" i="6"/>
  <c r="D32" i="6"/>
  <c r="G31" i="6"/>
  <c r="D31" i="6"/>
  <c r="G94" i="5"/>
  <c r="G93" i="5"/>
  <c r="G92" i="5"/>
  <c r="I90" i="5"/>
  <c r="G90" i="5"/>
  <c r="G89" i="5"/>
  <c r="G88" i="5"/>
  <c r="G87" i="5"/>
  <c r="G86" i="5"/>
  <c r="G85" i="5"/>
  <c r="G84" i="5"/>
  <c r="G83" i="5"/>
  <c r="I81" i="5"/>
  <c r="I77" i="5" s="1"/>
  <c r="G80" i="5"/>
  <c r="G79" i="5"/>
  <c r="G76" i="5"/>
  <c r="G75" i="5"/>
  <c r="I74" i="5"/>
  <c r="G74" i="5" s="1"/>
  <c r="G73" i="5"/>
  <c r="G72" i="5"/>
  <c r="G71" i="5"/>
  <c r="G70" i="5"/>
  <c r="G69" i="5"/>
  <c r="I68" i="5"/>
  <c r="G68" i="5" s="1"/>
  <c r="G67" i="5"/>
  <c r="G66" i="5"/>
  <c r="G65" i="5"/>
  <c r="G64" i="5"/>
  <c r="G63" i="5"/>
  <c r="G62" i="5"/>
  <c r="I61" i="5"/>
  <c r="G61" i="5" s="1"/>
  <c r="G60" i="5"/>
  <c r="G58" i="5"/>
  <c r="G57" i="5"/>
  <c r="G56" i="5"/>
  <c r="I55" i="5"/>
  <c r="G54" i="5"/>
  <c r="G52" i="5"/>
  <c r="G51" i="5"/>
  <c r="G50" i="5"/>
  <c r="G49" i="5"/>
  <c r="G48" i="5"/>
  <c r="G47" i="5"/>
  <c r="I46" i="5"/>
  <c r="G46" i="5" s="1"/>
  <c r="G45" i="5"/>
  <c r="G44" i="5"/>
  <c r="I43" i="5"/>
  <c r="G42" i="5"/>
  <c r="G41" i="5"/>
  <c r="G40" i="5"/>
  <c r="G39" i="5"/>
  <c r="G38" i="5"/>
  <c r="G37" i="5"/>
  <c r="I35" i="5"/>
  <c r="G35" i="5" s="1"/>
  <c r="G34" i="5"/>
  <c r="G33" i="5"/>
  <c r="I32" i="5"/>
  <c r="G31" i="5"/>
  <c r="G27" i="5"/>
  <c r="I26" i="5"/>
  <c r="G25" i="5"/>
  <c r="G24" i="5"/>
  <c r="G23" i="5"/>
  <c r="D94" i="5"/>
  <c r="D93" i="5"/>
  <c r="D92" i="5"/>
  <c r="F90" i="5"/>
  <c r="D90" i="5" s="1"/>
  <c r="D89" i="5"/>
  <c r="D88" i="5"/>
  <c r="D87" i="5"/>
  <c r="D86" i="5"/>
  <c r="D85" i="5"/>
  <c r="D84" i="5"/>
  <c r="D83" i="5"/>
  <c r="F81" i="5"/>
  <c r="D81" i="5" s="1"/>
  <c r="D80" i="5"/>
  <c r="D79" i="5"/>
  <c r="F77" i="5"/>
  <c r="D76" i="5"/>
  <c r="D75" i="5"/>
  <c r="F74" i="5"/>
  <c r="D74" i="5" s="1"/>
  <c r="D73" i="5"/>
  <c r="D72" i="5"/>
  <c r="D71" i="5"/>
  <c r="D70" i="5"/>
  <c r="D69" i="5"/>
  <c r="F68" i="5"/>
  <c r="D68" i="5" s="1"/>
  <c r="D67" i="5"/>
  <c r="D66" i="5"/>
  <c r="D65" i="5"/>
  <c r="D64" i="5"/>
  <c r="D63" i="5"/>
  <c r="D62" i="5"/>
  <c r="F61" i="5"/>
  <c r="D60" i="5"/>
  <c r="D58" i="5"/>
  <c r="D57" i="5"/>
  <c r="D56" i="5"/>
  <c r="F55" i="5"/>
  <c r="D55" i="5" s="1"/>
  <c r="D54" i="5"/>
  <c r="D52" i="5"/>
  <c r="D51" i="5"/>
  <c r="D50" i="5"/>
  <c r="D49" i="5"/>
  <c r="D48" i="5"/>
  <c r="D47" i="5"/>
  <c r="F46" i="5"/>
  <c r="D46" i="5" s="1"/>
  <c r="D45" i="5"/>
  <c r="D44" i="5"/>
  <c r="F43" i="5"/>
  <c r="D42" i="5"/>
  <c r="D41" i="5"/>
  <c r="D40" i="5"/>
  <c r="D39" i="5"/>
  <c r="D38" i="5"/>
  <c r="D37" i="5"/>
  <c r="F35" i="5"/>
  <c r="D35" i="5" s="1"/>
  <c r="D34" i="5"/>
  <c r="D33" i="5"/>
  <c r="F32" i="5"/>
  <c r="D32" i="5" s="1"/>
  <c r="D31" i="5"/>
  <c r="D27" i="5"/>
  <c r="F26" i="5"/>
  <c r="F21" i="5" s="1"/>
  <c r="D26" i="5"/>
  <c r="D25" i="5"/>
  <c r="D24" i="5"/>
  <c r="D23" i="5"/>
  <c r="D100" i="10"/>
  <c r="D99" i="10"/>
  <c r="D98" i="10"/>
  <c r="F96" i="10"/>
  <c r="E96" i="10"/>
  <c r="D95" i="10"/>
  <c r="D94" i="10"/>
  <c r="D93" i="10"/>
  <c r="D92" i="10"/>
  <c r="D91" i="10"/>
  <c r="D90" i="10"/>
  <c r="D89" i="10"/>
  <c r="F87" i="10"/>
  <c r="F83" i="10" s="1"/>
  <c r="E87" i="10"/>
  <c r="E83" i="10" s="1"/>
  <c r="D86" i="10"/>
  <c r="D85" i="10"/>
  <c r="D82" i="10"/>
  <c r="D81" i="10"/>
  <c r="F80" i="10"/>
  <c r="E80" i="10"/>
  <c r="D79" i="10"/>
  <c r="D78" i="10"/>
  <c r="D77" i="10"/>
  <c r="D76" i="10"/>
  <c r="D75" i="10"/>
  <c r="F74" i="10"/>
  <c r="E74" i="10"/>
  <c r="D73" i="10"/>
  <c r="D72" i="10"/>
  <c r="D71" i="10"/>
  <c r="D70" i="10"/>
  <c r="D69" i="10"/>
  <c r="D68" i="10"/>
  <c r="F67" i="10"/>
  <c r="E67" i="10"/>
  <c r="D66" i="10"/>
  <c r="D64" i="10"/>
  <c r="D63" i="10"/>
  <c r="D62" i="10"/>
  <c r="F61" i="10"/>
  <c r="F59" i="10" s="1"/>
  <c r="E61" i="10"/>
  <c r="D60" i="10"/>
  <c r="D58" i="10"/>
  <c r="D57" i="10"/>
  <c r="D56" i="10"/>
  <c r="D55" i="10"/>
  <c r="D54" i="10"/>
  <c r="D53" i="10"/>
  <c r="F52" i="10"/>
  <c r="E52" i="10"/>
  <c r="D52" i="10" s="1"/>
  <c r="D51" i="10"/>
  <c r="D50" i="10"/>
  <c r="F49" i="10"/>
  <c r="E49" i="10"/>
  <c r="D48" i="10"/>
  <c r="D47" i="10"/>
  <c r="D46" i="10"/>
  <c r="D45" i="10"/>
  <c r="D44" i="10"/>
  <c r="D43" i="10"/>
  <c r="F41" i="10"/>
  <c r="E41" i="10"/>
  <c r="D41" i="10" s="1"/>
  <c r="D40" i="10"/>
  <c r="D39" i="10"/>
  <c r="F38" i="10"/>
  <c r="E38" i="10"/>
  <c r="D37" i="10"/>
  <c r="D33" i="10"/>
  <c r="F32" i="10"/>
  <c r="F27" i="10" s="1"/>
  <c r="E32" i="10"/>
  <c r="D31" i="10"/>
  <c r="D30" i="10"/>
  <c r="D29" i="10"/>
  <c r="D102" i="11"/>
  <c r="D101" i="11"/>
  <c r="D100" i="11"/>
  <c r="F98" i="11"/>
  <c r="E98" i="11"/>
  <c r="D97" i="11"/>
  <c r="D96" i="11"/>
  <c r="D95" i="11"/>
  <c r="D94" i="11"/>
  <c r="D93" i="11"/>
  <c r="D92" i="11"/>
  <c r="D91" i="11"/>
  <c r="F89" i="11"/>
  <c r="F85" i="11" s="1"/>
  <c r="E89" i="11"/>
  <c r="E85" i="11" s="1"/>
  <c r="D88" i="11"/>
  <c r="D87" i="11"/>
  <c r="D84" i="11"/>
  <c r="D83" i="11"/>
  <c r="F82" i="11"/>
  <c r="E82" i="11"/>
  <c r="D82" i="11" s="1"/>
  <c r="D81" i="11"/>
  <c r="D80" i="11"/>
  <c r="D79" i="11"/>
  <c r="D78" i="11"/>
  <c r="D77" i="11"/>
  <c r="F76" i="11"/>
  <c r="E76" i="11"/>
  <c r="D75" i="11"/>
  <c r="D74" i="11"/>
  <c r="D73" i="11"/>
  <c r="D72" i="11"/>
  <c r="D71" i="11"/>
  <c r="D70" i="11"/>
  <c r="F69" i="11"/>
  <c r="E69" i="11"/>
  <c r="D68" i="11"/>
  <c r="D66" i="11"/>
  <c r="D65" i="11"/>
  <c r="D64" i="11"/>
  <c r="F63" i="11"/>
  <c r="F61" i="11" s="1"/>
  <c r="E63" i="11"/>
  <c r="D62" i="11"/>
  <c r="D60" i="11"/>
  <c r="D59" i="11"/>
  <c r="D58" i="11"/>
  <c r="D57" i="11"/>
  <c r="D56" i="11"/>
  <c r="D55" i="11"/>
  <c r="F54" i="11"/>
  <c r="E54" i="11"/>
  <c r="D53" i="11"/>
  <c r="D52" i="11"/>
  <c r="F51" i="11"/>
  <c r="E51" i="11"/>
  <c r="D50" i="11"/>
  <c r="D49" i="11"/>
  <c r="D48" i="11"/>
  <c r="D47" i="11"/>
  <c r="D46" i="11"/>
  <c r="D45" i="11"/>
  <c r="F43" i="11"/>
  <c r="E43" i="11"/>
  <c r="D42" i="11"/>
  <c r="D41" i="11"/>
  <c r="F40" i="11"/>
  <c r="D39" i="11"/>
  <c r="D35" i="11"/>
  <c r="F34" i="11"/>
  <c r="F29" i="11" s="1"/>
  <c r="E34" i="11"/>
  <c r="D33" i="11"/>
  <c r="D32" i="11"/>
  <c r="D31" i="11"/>
  <c r="E29" i="11"/>
  <c r="E65" i="10" l="1"/>
  <c r="E67" i="11"/>
  <c r="D63" i="11"/>
  <c r="D98" i="11"/>
  <c r="D43" i="5"/>
  <c r="F59" i="5"/>
  <c r="D59" i="5" s="1"/>
  <c r="D61" i="10"/>
  <c r="D96" i="10"/>
  <c r="D76" i="11"/>
  <c r="D49" i="10"/>
  <c r="I29" i="6"/>
  <c r="G29" i="6" s="1"/>
  <c r="D89" i="6"/>
  <c r="F61" i="6"/>
  <c r="D61" i="6" s="1"/>
  <c r="D51" i="6"/>
  <c r="F67" i="6"/>
  <c r="D67" i="6" s="1"/>
  <c r="F29" i="6"/>
  <c r="I37" i="6"/>
  <c r="G37" i="6" s="1"/>
  <c r="G89" i="6"/>
  <c r="F37" i="6"/>
  <c r="D37" i="6" s="1"/>
  <c r="G63" i="6"/>
  <c r="I67" i="6"/>
  <c r="G67" i="6" s="1"/>
  <c r="G51" i="6"/>
  <c r="D61" i="5"/>
  <c r="I59" i="5"/>
  <c r="G59" i="5" s="1"/>
  <c r="G43" i="5"/>
  <c r="F65" i="10"/>
  <c r="D87" i="10"/>
  <c r="D32" i="10"/>
  <c r="D38" i="10"/>
  <c r="D83" i="10"/>
  <c r="F35" i="10"/>
  <c r="D67" i="10"/>
  <c r="D74" i="10"/>
  <c r="D80" i="10"/>
  <c r="D34" i="11"/>
  <c r="D40" i="11"/>
  <c r="D54" i="11"/>
  <c r="E61" i="11"/>
  <c r="D61" i="11" s="1"/>
  <c r="F67" i="11"/>
  <c r="F37" i="11"/>
  <c r="F27" i="11" s="1"/>
  <c r="F25" i="11" s="1"/>
  <c r="D69" i="11"/>
  <c r="G32" i="5"/>
  <c r="G55" i="5"/>
  <c r="F29" i="5"/>
  <c r="D29" i="5" s="1"/>
  <c r="G26" i="5"/>
  <c r="F53" i="5"/>
  <c r="D53" i="5" s="1"/>
  <c r="I29" i="5"/>
  <c r="I53" i="5"/>
  <c r="G53" i="5" s="1"/>
  <c r="G81" i="5"/>
  <c r="D51" i="11"/>
  <c r="E37" i="11"/>
  <c r="G77" i="5"/>
  <c r="I21" i="5"/>
  <c r="D21" i="5"/>
  <c r="D77" i="5"/>
  <c r="E27" i="10"/>
  <c r="E35" i="10"/>
  <c r="E59" i="10"/>
  <c r="D59" i="10" s="1"/>
  <c r="D85" i="11"/>
  <c r="D43" i="11"/>
  <c r="D89" i="11"/>
  <c r="D29" i="11"/>
  <c r="D65" i="10" l="1"/>
  <c r="D35" i="10"/>
  <c r="D67" i="11"/>
  <c r="D37" i="11"/>
  <c r="F19" i="5"/>
  <c r="F17" i="5" s="1"/>
  <c r="F25" i="10"/>
  <c r="F23" i="10" s="1"/>
  <c r="F27" i="6"/>
  <c r="F25" i="6" s="1"/>
  <c r="D25" i="6" s="1"/>
  <c r="D29" i="6"/>
  <c r="I27" i="6"/>
  <c r="I25" i="6" s="1"/>
  <c r="G25" i="6" s="1"/>
  <c r="E27" i="11"/>
  <c r="G21" i="5"/>
  <c r="I19" i="5"/>
  <c r="I17" i="5" s="1"/>
  <c r="G29" i="5"/>
  <c r="E25" i="10"/>
  <c r="D27" i="10"/>
  <c r="G27" i="6" l="1"/>
  <c r="D27" i="6"/>
  <c r="E25" i="11"/>
  <c r="D27" i="11"/>
  <c r="G19" i="5"/>
  <c r="G17" i="5"/>
  <c r="D19" i="5"/>
  <c r="D17" i="5"/>
  <c r="D25" i="10"/>
  <c r="E23" i="10"/>
  <c r="D23" i="10" l="1"/>
  <c r="D25" i="11"/>
  <c r="F21" i="9"/>
  <c r="E21" i="9"/>
  <c r="D27" i="9"/>
  <c r="D21" i="9" l="1"/>
  <c r="D26" i="9"/>
  <c r="F47" i="9"/>
  <c r="D50" i="9"/>
  <c r="D95" i="9" l="1"/>
  <c r="D94" i="9"/>
  <c r="D93" i="9"/>
  <c r="F91" i="9"/>
  <c r="E91" i="9"/>
  <c r="D90" i="9"/>
  <c r="D89" i="9"/>
  <c r="D88" i="9"/>
  <c r="D87" i="9"/>
  <c r="D86" i="9"/>
  <c r="D85" i="9"/>
  <c r="D84" i="9"/>
  <c r="F82" i="9"/>
  <c r="E78" i="9"/>
  <c r="D81" i="9"/>
  <c r="D80" i="9"/>
  <c r="D77" i="9"/>
  <c r="D76" i="9"/>
  <c r="F75" i="9"/>
  <c r="E75" i="9"/>
  <c r="D74" i="9"/>
  <c r="D73" i="9"/>
  <c r="D72" i="9"/>
  <c r="D71" i="9"/>
  <c r="D70" i="9"/>
  <c r="F69" i="9"/>
  <c r="E69" i="9"/>
  <c r="D65" i="9"/>
  <c r="D64" i="9"/>
  <c r="D63" i="9"/>
  <c r="F62" i="9"/>
  <c r="E62" i="9"/>
  <c r="D61" i="9"/>
  <c r="D58" i="9"/>
  <c r="F56" i="9"/>
  <c r="F54" i="9" s="1"/>
  <c r="E56" i="9"/>
  <c r="E54" i="9" s="1"/>
  <c r="D53" i="9"/>
  <c r="D51" i="9"/>
  <c r="D49" i="9"/>
  <c r="D48" i="9"/>
  <c r="D46" i="9"/>
  <c r="D45" i="9"/>
  <c r="D43" i="9"/>
  <c r="D41" i="9"/>
  <c r="D40" i="9"/>
  <c r="D39" i="9"/>
  <c r="D38" i="9"/>
  <c r="D37" i="9"/>
  <c r="F35" i="9"/>
  <c r="D34" i="9"/>
  <c r="D33" i="9"/>
  <c r="F32" i="9"/>
  <c r="E32" i="9"/>
  <c r="D31" i="9"/>
  <c r="D24" i="9"/>
  <c r="D16" i="9"/>
  <c r="D15" i="9"/>
  <c r="F13" i="9"/>
  <c r="E13" i="9"/>
  <c r="D12" i="9"/>
  <c r="D8" i="9"/>
  <c r="D24" i="11"/>
  <c r="E84" i="14" s="1"/>
  <c r="D23" i="11"/>
  <c r="E21" i="11"/>
  <c r="D20" i="11"/>
  <c r="D19" i="11"/>
  <c r="F17" i="11"/>
  <c r="E17" i="11"/>
  <c r="D16" i="11"/>
  <c r="D15" i="11"/>
  <c r="D14" i="11"/>
  <c r="D13" i="11"/>
  <c r="D12" i="11"/>
  <c r="D8" i="11"/>
  <c r="D44" i="9" l="1"/>
  <c r="E10" i="11"/>
  <c r="F60" i="9"/>
  <c r="E60" i="9"/>
  <c r="D17" i="11"/>
  <c r="D91" i="9"/>
  <c r="D32" i="9"/>
  <c r="F10" i="9"/>
  <c r="D10" i="9" s="1"/>
  <c r="D69" i="9"/>
  <c r="D67" i="9"/>
  <c r="D82" i="9"/>
  <c r="E29" i="9"/>
  <c r="D56" i="9"/>
  <c r="D47" i="9"/>
  <c r="F29" i="9"/>
  <c r="D54" i="9"/>
  <c r="D59" i="9"/>
  <c r="D68" i="9"/>
  <c r="D13" i="9"/>
  <c r="D35" i="9"/>
  <c r="D55" i="9"/>
  <c r="D66" i="9"/>
  <c r="D75" i="9"/>
  <c r="D62" i="9"/>
  <c r="F78" i="9"/>
  <c r="D78" i="9" s="1"/>
  <c r="F21" i="11"/>
  <c r="D22" i="10"/>
  <c r="D21" i="10"/>
  <c r="D20" i="10"/>
  <c r="D19" i="10"/>
  <c r="D18" i="10"/>
  <c r="D17" i="10"/>
  <c r="D16" i="10"/>
  <c r="D15" i="10"/>
  <c r="D14" i="10"/>
  <c r="D13" i="10"/>
  <c r="F12" i="10"/>
  <c r="F10" i="10" s="1"/>
  <c r="F9" i="10" s="1"/>
  <c r="D8" i="10"/>
  <c r="E17" i="9" l="1"/>
  <c r="E9" i="9" s="1"/>
  <c r="E10" i="10"/>
  <c r="E9" i="10" s="1"/>
  <c r="E9" i="11"/>
  <c r="F19" i="9"/>
  <c r="D60" i="9"/>
  <c r="D29" i="9"/>
  <c r="D21" i="11"/>
  <c r="F10" i="11"/>
  <c r="F9" i="11" s="1"/>
  <c r="D12" i="10"/>
  <c r="D10" i="11" l="1"/>
  <c r="D10" i="10"/>
  <c r="D19" i="9"/>
  <c r="F17" i="9"/>
  <c r="F9" i="9" s="1"/>
  <c r="D9" i="10" l="1"/>
  <c r="D17" i="9"/>
  <c r="D9" i="9"/>
  <c r="D9" i="11"/>
  <c r="G24" i="6" l="1"/>
  <c r="G23" i="6"/>
  <c r="I21" i="6"/>
  <c r="G20" i="6"/>
  <c r="G19" i="6"/>
  <c r="I17" i="6"/>
  <c r="G16" i="6"/>
  <c r="G15" i="6"/>
  <c r="G14" i="6"/>
  <c r="G13" i="6"/>
  <c r="G12" i="6"/>
  <c r="D24" i="6"/>
  <c r="F21" i="6"/>
  <c r="D23" i="6"/>
  <c r="F17" i="6"/>
  <c r="D19" i="6"/>
  <c r="D16" i="6"/>
  <c r="D15" i="6"/>
  <c r="D14" i="6"/>
  <c r="D13" i="6"/>
  <c r="D12" i="6"/>
  <c r="D8" i="6"/>
  <c r="G16" i="5"/>
  <c r="G15" i="5"/>
  <c r="I13" i="5"/>
  <c r="G12" i="5"/>
  <c r="G8" i="5"/>
  <c r="D16" i="5"/>
  <c r="D15" i="5"/>
  <c r="F13" i="5"/>
  <c r="D12" i="5"/>
  <c r="D8" i="5"/>
  <c r="D21" i="6" l="1"/>
  <c r="G13" i="5"/>
  <c r="G17" i="6"/>
  <c r="F10" i="5"/>
  <c r="F9" i="5" s="1"/>
  <c r="I10" i="5"/>
  <c r="I9" i="5" s="1"/>
  <c r="G21" i="6"/>
  <c r="D13" i="5"/>
  <c r="G8" i="6"/>
  <c r="I10" i="6"/>
  <c r="I9" i="6" s="1"/>
  <c r="D17" i="6"/>
  <c r="F10" i="6"/>
  <c r="F9" i="6" s="1"/>
  <c r="D20" i="6"/>
  <c r="G10" i="6" l="1"/>
  <c r="D10" i="6"/>
  <c r="G10" i="5"/>
  <c r="D10" i="5"/>
  <c r="G9" i="6" l="1"/>
  <c r="G9" i="5"/>
  <c r="D9" i="6" l="1"/>
  <c r="D9" i="5"/>
  <c r="E295" i="14"/>
</calcChain>
</file>

<file path=xl/sharedStrings.xml><?xml version="1.0" encoding="utf-8"?>
<sst xmlns="http://schemas.openxmlformats.org/spreadsheetml/2006/main" count="2501" uniqueCount="326">
  <si>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</si>
  <si>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</si>
  <si>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</si>
  <si>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</si>
  <si>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</si>
  <si>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X</t>
  </si>
  <si>
    <t>в том числе:</t>
  </si>
  <si>
    <t>Выплаты, всего:</t>
  </si>
  <si>
    <t>Расходы, всего</t>
  </si>
  <si>
    <t>из них:</t>
  </si>
  <si>
    <t>Оплата труда и начисления на выплаты по оплате труда, всего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</si>
  <si>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</si>
  <si>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</si>
  <si>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</si>
  <si>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</si>
  <si>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</si>
  <si>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услуги, всего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</si>
  <si>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</si>
  <si>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</si>
  <si>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</si>
  <si>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</si>
  <si>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</si>
  <si>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Оплата твердых коммунальных отходов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</si>
  <si>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</si>
  <si>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</si>
  <si>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Страхование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</si>
  <si>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</si>
  <si>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</si>
  <si>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</si>
  <si>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</si>
  <si>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</si>
  <si>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</si>
  <si>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</si>
  <si>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нарушений условий контрактов (договоров)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</si>
  <si>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</si>
  <si>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</si>
  <si>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</si>
  <si>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</si>
  <si>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</si>
  <si>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</si>
  <si>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</si>
  <si>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</si>
  <si>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</si>
  <si>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</si>
  <si>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«___» __________ 20___ г.</t>
  </si>
  <si>
    <t>Код бюджетной классификации Российской Федерации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</si>
  <si>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</si>
  <si>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</si>
  <si>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</si>
  <si>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</si>
  <si>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Прочие поступления, всего</t>
  </si>
  <si>
    <t>(рублей)</t>
  </si>
  <si>
    <t xml:space="preserve">Руководитель учреждения            </t>
  </si>
  <si>
    <t xml:space="preserve">(подпись)  </t>
  </si>
  <si>
    <t>(расшифровка подписи)</t>
  </si>
  <si>
    <t xml:space="preserve">Главный бухгалтер учреждения       </t>
  </si>
  <si>
    <t xml:space="preserve">Исполнитель                          </t>
  </si>
  <si>
    <t xml:space="preserve">тел. </t>
  </si>
  <si>
    <t>Прочие работы, услуги</t>
  </si>
  <si>
    <t>Поступление нефинансовых активов, всего</t>
  </si>
  <si>
    <t>Увеличение стоимости материальных запасов, всего</t>
  </si>
  <si>
    <t>Доходы от операций с активами, всего</t>
  </si>
  <si>
    <t>Прочие доходы</t>
  </si>
  <si>
    <t>Безвомездные денежные поступления</t>
  </si>
  <si>
    <t>Доходы от штрафов, пеней, иных сумм принудительного изъятия</t>
  </si>
  <si>
    <t>Доходы от оказания услуг, работ, компенсации затрат учреждений</t>
  </si>
  <si>
    <t>Доходы от собственности</t>
  </si>
  <si>
    <t>Выплаты, уменьшающие доход, всего</t>
  </si>
  <si>
    <t>Увеличение стоимости нематериальных активов</t>
  </si>
  <si>
    <t>Субсидии на финансовое обеспечение выполнения государственного задания</t>
  </si>
  <si>
    <t>Увеличение остатков денежных средств за счет возврата дебиторской задолженности прошлых лет</t>
  </si>
  <si>
    <t>От выбытия основных средств</t>
  </si>
  <si>
    <t>От выбытия материальных запасов</t>
  </si>
  <si>
    <t>Должность по штатному расписанию, единиц</t>
  </si>
  <si>
    <t>Численность, единиц</t>
  </si>
  <si>
    <t>Среднемесячный размер оплаты труда на одного работника, руб.</t>
  </si>
  <si>
    <t>Фонд оплаты труда в год              (гр.2 х гр.3 х12)</t>
  </si>
  <si>
    <t>всего</t>
  </si>
  <si>
    <t>по должностному окладу</t>
  </si>
  <si>
    <t>по выплатам стимулирующего характера</t>
  </si>
  <si>
    <t>Штатная численность, единиц</t>
  </si>
  <si>
    <t>Начисления на выплаты по оплате труда, руб. (213)</t>
  </si>
  <si>
    <t>Наименование</t>
  </si>
  <si>
    <t>Количество работников, чел.</t>
  </si>
  <si>
    <t>Средний размер выплаты на одного работника в день, руб.</t>
  </si>
  <si>
    <t>Сумма, руб. (гр.2 х гр.3 х гр.4)</t>
  </si>
  <si>
    <t>Количество услуг перевозки, шт.</t>
  </si>
  <si>
    <t>Цена услуги перевозки, руб.</t>
  </si>
  <si>
    <t>Сумма, руб. (гр.2 х гр.3)</t>
  </si>
  <si>
    <t>Служебные командировки</t>
  </si>
  <si>
    <t>Количество участников, чел.</t>
  </si>
  <si>
    <t>Средний размер выплаты на одного участника в день, руб.</t>
  </si>
  <si>
    <t>Суточные, денежные средства спортсменам на мероприятиях</t>
  </si>
  <si>
    <t>Численность работников, получающий пособие</t>
  </si>
  <si>
    <t>Средний размер выплат в год на одного работника</t>
  </si>
  <si>
    <t xml:space="preserve">Сумма, руб. (гр.2 х гр.3) </t>
  </si>
  <si>
    <t>Пособие за первые три дня временной нетрудоспособности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</si>
  <si>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</si>
  <si>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</si>
  <si>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</t>
  </si>
  <si>
    <t>Размер одной выплаты, руб.</t>
  </si>
  <si>
    <t xml:space="preserve">Количество выплат в год </t>
  </si>
  <si>
    <t>Общая сумма выплат, руб. (гр.2 х гр.3)</t>
  </si>
  <si>
    <t>Налоговая база, руб.</t>
  </si>
  <si>
    <t>Ставка налога, %</t>
  </si>
  <si>
    <t>Сумма исчисленного налога, подлежащего уплате, руб.                          (гр. 2 х гр.3/100)</t>
  </si>
  <si>
    <t>Уплата налога на имущество</t>
  </si>
  <si>
    <t>Уплата налога на землю</t>
  </si>
  <si>
    <t>Код вида расходов 852</t>
  </si>
  <si>
    <t xml:space="preserve">Сумма, руб.                          </t>
  </si>
  <si>
    <t>Транспортный налог</t>
  </si>
  <si>
    <t>Х</t>
  </si>
  <si>
    <t>…</t>
  </si>
  <si>
    <t>Код вида расходов 853</t>
  </si>
  <si>
    <t>….</t>
  </si>
  <si>
    <t>Количество номеров</t>
  </si>
  <si>
    <t>Средняя стоимость за единицу в месяц, руб.</t>
  </si>
  <si>
    <t>Телефонная связь</t>
  </si>
  <si>
    <t>Количество услуг перевозки</t>
  </si>
  <si>
    <t>Размер потребления ресурсов</t>
  </si>
  <si>
    <t>Тариф (с учетом НДС), руб.</t>
  </si>
  <si>
    <t>Количество (кв.м.)</t>
  </si>
  <si>
    <t>Стоимость у учетом НДС, руб.</t>
  </si>
  <si>
    <t>Аренда помещений</t>
  </si>
  <si>
    <t>Количество работ (услуг)</t>
  </si>
  <si>
    <t>Стоимость работ (услуг), руб.</t>
  </si>
  <si>
    <t>Техническое обслуживание и ремонт оргтехники</t>
  </si>
  <si>
    <t>Заправка картриджей</t>
  </si>
  <si>
    <t>Количество договоров</t>
  </si>
  <si>
    <t>Стоимость услуги, руб.</t>
  </si>
  <si>
    <t>Сопровождение программного обеспечения</t>
  </si>
  <si>
    <t>Услуги охраны</t>
  </si>
  <si>
    <t>Периодические издания</t>
  </si>
  <si>
    <t>Количество</t>
  </si>
  <si>
    <t>Средняя стоимость, руб.</t>
  </si>
  <si>
    <t xml:space="preserve">Код вида расходов </t>
  </si>
  <si>
    <t>Итого</t>
  </si>
  <si>
    <t>Код вида расходов</t>
  </si>
  <si>
    <t>Стоимость 1 кв.м.</t>
  </si>
  <si>
    <t>Сумма, руб.(гр. 2 х гр. 3)</t>
  </si>
  <si>
    <t>Сумма, руб. (гр. 2 х гр. 3)</t>
  </si>
  <si>
    <t xml:space="preserve">Руководитель учреждения          </t>
  </si>
  <si>
    <t xml:space="preserve">Главный бухгалтер учреждения      </t>
  </si>
  <si>
    <t xml:space="preserve">Исполнитель                         </t>
  </si>
  <si>
    <t>тел.</t>
  </si>
  <si>
    <t>Плата за загрязнение окружающей среды</t>
  </si>
  <si>
    <t>…..</t>
  </si>
  <si>
    <t>Взносы по оплате медицинских осмотров</t>
  </si>
  <si>
    <t>Другие экономические санкции</t>
  </si>
  <si>
    <t>Молоко</t>
  </si>
  <si>
    <t>Численность работников, получающий продукт в натуральной форме</t>
  </si>
  <si>
    <t>Сумма, руб. (гр.2 х гр.3*кол-во месяцев получающих продукт)</t>
  </si>
  <si>
    <t>Услуги и работы в рамках проведения капиатального ремонта</t>
  </si>
  <si>
    <t>Услуги и работы в рамках проведения капитального ремонта</t>
  </si>
  <si>
    <t>Доходы от оказания услуг (выполнения работ)</t>
  </si>
  <si>
    <t>Сумма, руб.</t>
  </si>
  <si>
    <t>Плата (тариф) арендной платы за единицу площади (объект), руб</t>
  </si>
  <si>
    <t>Планируемый объем предоставления имущества в аренду (в натуральных показателях)</t>
  </si>
  <si>
    <t>1.1. Расчет доходов от собственности</t>
  </si>
  <si>
    <t>Недвижимое имущество</t>
  </si>
  <si>
    <t>Субсидии на финансове обеспечение выполнения государственного задания</t>
  </si>
  <si>
    <t xml:space="preserve">Сумма соглашения, руб. </t>
  </si>
  <si>
    <t>Планируемый объем оказания услуг (работ)</t>
  </si>
  <si>
    <t>Плата (тариф) за  единицу услуги (работы), руб.</t>
  </si>
  <si>
    <t>1.2. Расчет доходов от плановых поступлений от оказания услуг (выполнения работ) (в том числе в виде субсидии на финансове обеспечение выполнения государственного задания)</t>
  </si>
  <si>
    <t>Штрафы…</t>
  </si>
  <si>
    <t>1.3. Расчет доходов в виде штрафов, возмещения ущерба</t>
  </si>
  <si>
    <t>1.4. Расчет доходов от безвозмездных денежных поступлений</t>
  </si>
  <si>
    <t>1.6. Расчет доходов от операций с активами</t>
  </si>
  <si>
    <t>Реализация неиспользуемого имущества</t>
  </si>
  <si>
    <t>2.2. Обоснования (расчеты) выплат персоналу (строка 213)</t>
  </si>
  <si>
    <t>Плата (тариф) за  единицу, руб.</t>
  </si>
  <si>
    <t xml:space="preserve">Размер прогнозируемых поступлений, руб. </t>
  </si>
  <si>
    <t>Целевые субсидии</t>
  </si>
  <si>
    <t>Заработная плата, руб. (211,266)</t>
  </si>
  <si>
    <t>Сумма, руб. (гр.2 х гр.3х12)</t>
  </si>
  <si>
    <t>1.5. Расчет доходов в виде целевых субсидий</t>
  </si>
  <si>
    <t>2.1. Обоснования (расчеты) выплат персоналу (строка 211, 266)</t>
  </si>
  <si>
    <t>II. Поступления и выплаты</t>
  </si>
  <si>
    <t>III. Поступления и выплаты</t>
  </si>
  <si>
    <t>I. Поступления и выплаты</t>
  </si>
  <si>
    <t>Налог на прибыль</t>
  </si>
  <si>
    <t>Налог на добавленную стоимость</t>
  </si>
  <si>
    <t>Прочие налоги, уменьшающие доход</t>
  </si>
  <si>
    <t>Сумма выплат по расходам на закупку товаров, работ и услуг</t>
  </si>
  <si>
    <t>в соответствии с Федеральным законом от 5 апреля 2013 г. № 44-ФЗ «О контрактной системе в сфере закупок товаров,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</si>
  <si>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</si>
  <si>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оплату контрактов заключенных до начала финансового года</t>
  </si>
  <si>
    <t>Прочие несоциальные выплаты персоналу в натуральной форме</t>
  </si>
  <si>
    <t>На оплату контрактов заключенных по году начало закупки</t>
  </si>
  <si>
    <t>2.3. Обоснования (расчеты) расходов на прочие несоциальные выплату персонала в денежной форме (строка 212)</t>
  </si>
  <si>
    <t>2.5. Обоснования (расчеты) выплат персоналу при использовании личного транспорта для служебных целей (строка 222)</t>
  </si>
  <si>
    <t>2.6. Обоснования (расчеты) выплат персоналу при направлении в служебные командировки (строка 226)</t>
  </si>
  <si>
    <t>2.7. Обоснования (расчеты) выплат персоналу при направлении учащихся организации на мероприятия, и иные платежи (строка 226)</t>
  </si>
  <si>
    <t>2.8. Обоснования (расчеты) выплат персоналу по уходу за ребенком и выплат по временной нетрудоспособности работников (строка 266,267)</t>
  </si>
  <si>
    <t>2.9. Обоснования (расчеты) расходов на социальные и иные выплаты населения (строка 264)</t>
  </si>
  <si>
    <t>2.11. Обоснования (расчеты) расходов на иные выплаты текущего характера физическим лицам (строка 296)</t>
  </si>
  <si>
    <t>340</t>
  </si>
  <si>
    <t>350</t>
  </si>
  <si>
    <t>360</t>
  </si>
  <si>
    <t>2.12. Обоснования (расчеты) расходов на уплату штрафов за нарушение законодательства и иные выплаты, экономические санкции (строка 292,293,295,296,297)</t>
  </si>
  <si>
    <t>2.13 Обоснования (расчеты) расходов по выплатам на закупку товаров, работ, услуг</t>
  </si>
  <si>
    <t>2.13.1. Обоснования (расчеты) расходов на прочие несоциальные выплаты персоналу в натуральной форме (строка 214)</t>
  </si>
  <si>
    <t>2.13.2. Обоснования (расчеты) расходов на оплату услуг связи (строка 221)</t>
  </si>
  <si>
    <t>2.13.3. Обоснования (расчеты) расходов на оплату транспортных услуг (строка 222)</t>
  </si>
  <si>
    <t>2.13.4. Обоснования (расчеты) расходов на оплату коммунальных услуг (строка 223)</t>
  </si>
  <si>
    <t>2.13.5. Обоснования (расчеты) расходов на оплату аренды имущества (строка 224)</t>
  </si>
  <si>
    <t>2.13.6. Обоснования (расчеты) расходов на оплату работ, услуг по содержанию имущества (строка 225)</t>
  </si>
  <si>
    <t>2.13.7. Обоснования (расчеты) расходов на оплату прочих работ, услуг (строка 226)</t>
  </si>
  <si>
    <t>2.13.8. Обоснования (расчеты) расходов на оплату страхования (строка 227)</t>
  </si>
  <si>
    <t>2.13.9. Обоснования (расчеты) расходов на уплату штрафов за нарушение законодательства и иные выплаты текущего характера (строка 296,297)</t>
  </si>
  <si>
    <t>2.13.10. Обоснования (расчеты) расходов на приобретение основных средств  (строки 310)</t>
  </si>
  <si>
    <t>2.10. Обоснования (расчеты) расходов на уплату налогов, пошлин и сборов (строка 291)</t>
  </si>
  <si>
    <t>2.4. Обоснования (расчеты) расходов на прочие несоциальные выплату персонала в натуральной форме (строка 214)</t>
  </si>
  <si>
    <t>Количество, единиц</t>
  </si>
  <si>
    <t>Стоимость за единицу, рублей</t>
  </si>
  <si>
    <t>Приносящая доход деятельности</t>
  </si>
  <si>
    <t>Приносящая доход деятельность</t>
  </si>
  <si>
    <t>Итого 341</t>
  </si>
  <si>
    <t>Итого 342</t>
  </si>
  <si>
    <t>Итого 343</t>
  </si>
  <si>
    <t>Итого 344</t>
  </si>
  <si>
    <t>Итого 345</t>
  </si>
  <si>
    <t>Итого 346</t>
  </si>
  <si>
    <t>Итого 349</t>
  </si>
  <si>
    <t>Фонд оплаты труда, руб. (211,213,266)</t>
  </si>
  <si>
    <t>Итого 292</t>
  </si>
  <si>
    <t>Итого 293</t>
  </si>
  <si>
    <t>Итого 295</t>
  </si>
  <si>
    <t>Итого 296</t>
  </si>
  <si>
    <t>Итого 297</t>
  </si>
  <si>
    <t>2.13.11. Обоснования (расчеты) расходов на приобретение нематериальных активов  (строки 320)</t>
  </si>
  <si>
    <t>2.13.12. Обоснования (расчеты) расходов на приобретение  материальных запасов (строки 340)</t>
  </si>
  <si>
    <t>1.7. Расчет доходов от прочих поступлений</t>
  </si>
  <si>
    <t>Код вида доходов</t>
  </si>
  <si>
    <t>1.8. Расчет выплат уменьшающих доход</t>
  </si>
  <si>
    <t>V. Сведения по выплатам на закупки товаров, работ, услуг</t>
  </si>
  <si>
    <t>VI. Сведения по выплатам на закупки товаров, работ, услуг</t>
  </si>
  <si>
    <t>IX. Поступления и выплаты</t>
  </si>
  <si>
    <t xml:space="preserve">Сумма по соглашению, руб. </t>
  </si>
  <si>
    <t>Безвозмездные денежные поступления текущего характера</t>
  </si>
  <si>
    <t>Прочие поступления</t>
  </si>
  <si>
    <t>Увеличение остатков денежных средств за счет возмещения средств от фонда социального страхования прошлых лет</t>
  </si>
  <si>
    <t>по МБУК "Грачевская межпоселенческая центральная районная библиотека"</t>
  </si>
  <si>
    <t xml:space="preserve">ежемеячные денежные выплаты по дополнительным мерам социальной поддержки </t>
  </si>
  <si>
    <t>комплектование книжных фондов</t>
  </si>
  <si>
    <t>Прочие несоциальные выплаты персоналу в ненатуральной форме</t>
  </si>
  <si>
    <t>Орлов Р.А.</t>
  </si>
  <si>
    <t>ОрловР.А.</t>
  </si>
  <si>
    <t>20_21__ г.</t>
  </si>
  <si>
    <t>20__22_ г.</t>
  </si>
  <si>
    <t>20__21_ г.</t>
  </si>
  <si>
    <t>20_22__ г.</t>
  </si>
  <si>
    <t>2. Обоснования (расчеты) расходов к плану финансово-хозяйственной деятельности  на 20_20__ год</t>
  </si>
  <si>
    <t>Директор</t>
  </si>
  <si>
    <t>Заведующий отделом библиотеки</t>
  </si>
  <si>
    <t>Библиограф</t>
  </si>
  <si>
    <t>Библиотекарь</t>
  </si>
  <si>
    <t>Методист</t>
  </si>
  <si>
    <t>Инженер по безопасности библиотечных фондов</t>
  </si>
  <si>
    <t>Редактор</t>
  </si>
  <si>
    <t>Средний размер выплаты на одного работника , руб.</t>
  </si>
  <si>
    <t>Сумма, руб. (гр.2 х гр.3 )</t>
  </si>
  <si>
    <t>Техническое обслуживание и регламентно-профилактический ремонт иного оборудования: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</si>
  <si>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Комплектование книжных фондов</t>
  </si>
  <si>
    <t>Канцелярские расходы</t>
  </si>
  <si>
    <t>Хозяйственные расходы</t>
  </si>
  <si>
    <t>Интернет</t>
  </si>
  <si>
    <t>Газета "Грачевский вестник"</t>
  </si>
  <si>
    <t>(за счет субсидии на выполнение муниципального задания) на плановый период 20_21__ и 20__22_ годов</t>
  </si>
  <si>
    <t>мероприятия по повышению уровня пожарной сигнализации</t>
  </si>
  <si>
    <t>Иные коммунальные платежи</t>
  </si>
  <si>
    <t>Прочие коммунальные расходы</t>
  </si>
  <si>
    <t>IV. Поступления и выплаты</t>
  </si>
  <si>
    <t>VII. Сведения по выплатам на закупки товаров, работ, услуг</t>
  </si>
  <si>
    <t>VIII. Сведения по выплатам на закупки товаров, работ, услуг</t>
  </si>
  <si>
    <t>X. Поступления и выплаты</t>
  </si>
  <si>
    <t>XI. Поступления и выплаты</t>
  </si>
  <si>
    <t>XII. Поступления и выплаты</t>
  </si>
  <si>
    <t>XIII. Сведения по выплатам на закупки товаров, работ, услуг</t>
  </si>
  <si>
    <t>XIV. Сведения по выплатам на закупки товаров, работ, услуг</t>
  </si>
  <si>
    <t>XV. Сведения по выплатам на закупки товаров, работ, услуг</t>
  </si>
  <si>
    <t>XVI. Сведения по выплатам на закупки товаров, работ, услуг</t>
  </si>
  <si>
    <t>«__30» ___12______ 2020___ г.</t>
  </si>
  <si>
    <t>«__30_» ___12_______ 2020___ г.</t>
  </si>
  <si>
    <t>«__30_» ___12______ 2020___ г.</t>
  </si>
  <si>
    <t>«__30» ___12_______ 2020___ г.</t>
  </si>
  <si>
    <t>«__30_» ___12_____ 2020___ г.</t>
  </si>
  <si>
    <t>(за счет субсидии на выполнение муниципального задания) на  20_21__  год</t>
  </si>
  <si>
    <t>(за счет приносящей доход деятельности) на 20_21__ год</t>
  </si>
  <si>
    <t>(за счет целевых субсидий капитального характера) на 20_21__ год</t>
  </si>
  <si>
    <t>(за счет целевых субсидий) на 20_21__ год</t>
  </si>
  <si>
    <t>(за счет субсидии на выполнение муниципального  задания) на 20_21__ год</t>
  </si>
  <si>
    <t>(за счет приносящей доход деятельности) на 20__21_ год</t>
  </si>
  <si>
    <t>(за счет субсидии на выполнение муниципального задания) на плановый период 20__22_ и 20__23_ годов</t>
  </si>
  <si>
    <t>(за счет приносящей доход деятельности) на плановый период 20_22__ и20 23___ годов</t>
  </si>
  <si>
    <t>(за счет целевых субсидий капитального характера) на плановый период 20_22__ и 20_23__ годов</t>
  </si>
  <si>
    <t>(за счет целевых субсидий) на плановый период 20_22__ и 20_23__ годов</t>
  </si>
  <si>
    <t>(за счет приносящей доход деятельности) на плановый период 20__22_ и 20_23__ годов</t>
  </si>
  <si>
    <t>(за счет целевых субсидий капитального характера) на плановый период 20_22__ и 20_23_ годов</t>
  </si>
  <si>
    <t>Обоснования (расчеты) доходов и расходов к плану финансово-хозяйственной деятельности МБУК "Грачевская межпоселенческая центральная районная библиотека"       на 20_21__ год</t>
  </si>
  <si>
    <t>1. Обоснования (расчеты) доходов к плану финансово-хозяйственной деятельности на 2021_ год</t>
  </si>
  <si>
    <t>244-247</t>
  </si>
  <si>
    <t>СОГЛАСОВАНО</t>
  </si>
  <si>
    <t>Начальник управления культуры и туризма администрации Грачевского муниципального округа Ставропольского края</t>
  </si>
  <si>
    <t>__________________ И.В.Чаплыгина</t>
  </si>
  <si>
    <t xml:space="preserve">  Утверждаю  </t>
  </si>
  <si>
    <t>Директор МБУК «Грачевская РБ»</t>
  </si>
  <si>
    <t>_______________ Орлов Р.А.</t>
  </si>
  <si>
    <t xml:space="preserve">                                                                                                                                                           </t>
  </si>
  <si>
    <r>
      <t xml:space="preserve">           </t>
    </r>
    <r>
      <rPr>
        <b/>
        <sz val="14"/>
        <color theme="1"/>
        <rFont val="Times New Roman"/>
        <family val="1"/>
        <charset val="204"/>
      </rPr>
      <t xml:space="preserve">План финансово-хозяйственной деятельности </t>
    </r>
  </si>
  <si>
    <t xml:space="preserve">           на 2021_ г. и плановый период 2022_ и 2023__ годов </t>
  </si>
  <si>
    <t>муниципального бюджетного учреждения культуры «Грачевская районная библиотека» Грачевского округа Ставропольского края</t>
  </si>
  <si>
    <t>Коды</t>
  </si>
  <si>
    <t xml:space="preserve">от "30_" _декабря_______ 20_20_ г. </t>
  </si>
  <si>
    <t>Орган, осуществляющий</t>
  </si>
  <si>
    <t>функции и полномочия учредителя __Отдел культуры администрации Грачевского муниципального района Ставропольского края</t>
  </si>
  <si>
    <t>по Сводному реестру</t>
  </si>
  <si>
    <t>глава по БК</t>
  </si>
  <si>
    <t>ИНН</t>
  </si>
  <si>
    <t>Учреждение ___________________________________</t>
  </si>
  <si>
    <t>КПП</t>
  </si>
  <si>
    <t>Единица измерения: руб</t>
  </si>
  <si>
    <t>по ОКЕИ</t>
  </si>
  <si>
    <t>«30» декабря 2020 г.</t>
  </si>
  <si>
    <t>«30»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</si>
</sst>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</font>
    <font>
      <sz val="14"/>
      <color theme="1"/>
      <name val="Calibri"/>
      <family val="2"/>
      <charset val="204"/>
      <scheme val="minor"/>
    </font>
    <font>
      <sz val="10"/>
      <color theme="1"/>
      <name val="Courier New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0"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31" xfId="0" applyFill="1" applyBorder="1" applyAlignment="1"/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 wrapText="1"/>
    </xf>
    <xf numFmtId="14" fontId="5" fillId="0" borderId="34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31" sqref="A31"/>
    </sheetView>
  </sheetViews>
  <sheetFormatPr defaultRowHeight="15" x14ac:dyDescent="0.25"/>
  <cols>
    <col min="1" max="1" width="59.5703125" customWidth="1"/>
    <col min="2" max="2" width="55.28515625" customWidth="1"/>
    <col min="3" max="3" width="13.5703125" customWidth="1"/>
  </cols>
  <sheetData>
    <row r="1" spans="1:3" ht="27" customHeight="1" x14ac:dyDescent="0.25">
      <c r="A1" s="219" t="s">
        <v>303</v>
      </c>
      <c r="B1" s="218" t="s">
        <v>306</v>
      </c>
      <c r="C1" s="218"/>
    </row>
    <row r="2" spans="1:3" ht="53.25" customHeight="1" x14ac:dyDescent="0.25">
      <c r="A2" s="219" t="s">
        <v>304</v>
      </c>
      <c r="B2" s="218" t="s">
        <v>307</v>
      </c>
      <c r="C2" s="218"/>
    </row>
    <row r="3" spans="1:3" ht="40.5" customHeight="1" x14ac:dyDescent="0.25">
      <c r="A3" s="219" t="s">
        <v>305</v>
      </c>
      <c r="B3" s="218" t="s">
        <v>308</v>
      </c>
      <c r="C3" s="218"/>
    </row>
    <row r="4" spans="1:3" ht="43.5" customHeight="1" x14ac:dyDescent="0.25">
      <c r="A4" s="219" t="s">
        <v>325</v>
      </c>
      <c r="B4" s="218" t="s">
        <v>324</v>
      </c>
      <c r="C4" s="218"/>
    </row>
    <row r="5" spans="1:3" ht="18.75" x14ac:dyDescent="0.25">
      <c r="A5" s="198"/>
      <c r="B5" s="197" t="s">
        <v>309</v>
      </c>
    </row>
    <row r="6" spans="1:3" x14ac:dyDescent="0.25">
      <c r="A6" s="199"/>
    </row>
    <row r="7" spans="1:3" x14ac:dyDescent="0.25">
      <c r="A7" s="199"/>
    </row>
    <row r="8" spans="1:3" ht="11.25" customHeight="1" x14ac:dyDescent="0.25">
      <c r="A8" s="199"/>
    </row>
    <row r="9" spans="1:3" ht="9.75" customHeight="1" x14ac:dyDescent="0.25">
      <c r="A9" s="199"/>
    </row>
    <row r="10" spans="1:3" ht="12.75" customHeight="1" x14ac:dyDescent="0.25">
      <c r="A10" s="200"/>
    </row>
    <row r="11" spans="1:3" ht="18.75" x14ac:dyDescent="0.25">
      <c r="A11" s="213" t="s">
        <v>310</v>
      </c>
      <c r="B11" s="213"/>
    </row>
    <row r="12" spans="1:3" ht="18.75" x14ac:dyDescent="0.25">
      <c r="A12" s="214" t="s">
        <v>311</v>
      </c>
      <c r="B12" s="214"/>
    </row>
    <row r="13" spans="1:3" ht="41.25" customHeight="1" thickBot="1" x14ac:dyDescent="0.3">
      <c r="A13" s="215" t="s">
        <v>312</v>
      </c>
      <c r="B13" s="215"/>
    </row>
    <row r="14" spans="1:3" ht="16.5" thickBot="1" x14ac:dyDescent="0.3">
      <c r="A14" s="201"/>
      <c r="B14" s="202"/>
      <c r="C14" s="203" t="s">
        <v>313</v>
      </c>
    </row>
    <row r="15" spans="1:3" ht="30" customHeight="1" thickBot="1" x14ac:dyDescent="0.3">
      <c r="A15" s="216" t="s">
        <v>314</v>
      </c>
      <c r="B15" s="217"/>
      <c r="C15" s="205">
        <v>44195</v>
      </c>
    </row>
    <row r="16" spans="1:3" ht="15.75" x14ac:dyDescent="0.25">
      <c r="A16" s="201"/>
      <c r="B16" s="208" t="s">
        <v>317</v>
      </c>
      <c r="C16" s="209"/>
    </row>
    <row r="17" spans="1:3" ht="15.75" x14ac:dyDescent="0.25">
      <c r="A17" s="201"/>
      <c r="B17" s="208"/>
      <c r="C17" s="210"/>
    </row>
    <row r="18" spans="1:3" ht="22.5" customHeight="1" thickBot="1" x14ac:dyDescent="0.3">
      <c r="A18" s="201" t="s">
        <v>315</v>
      </c>
      <c r="B18" s="208"/>
      <c r="C18" s="211"/>
    </row>
    <row r="19" spans="1:3" ht="54.75" customHeight="1" thickBot="1" x14ac:dyDescent="0.3">
      <c r="A19" s="201" t="s">
        <v>316</v>
      </c>
      <c r="B19" s="204" t="s">
        <v>318</v>
      </c>
      <c r="C19" s="206"/>
    </row>
    <row r="20" spans="1:3" ht="23.25" customHeight="1" thickBot="1" x14ac:dyDescent="0.3">
      <c r="A20" s="201"/>
      <c r="B20" s="204" t="s">
        <v>317</v>
      </c>
      <c r="C20" s="206"/>
    </row>
    <row r="21" spans="1:3" ht="16.5" thickBot="1" x14ac:dyDescent="0.3">
      <c r="A21" s="201"/>
      <c r="B21" s="204" t="s">
        <v>319</v>
      </c>
      <c r="C21" s="206"/>
    </row>
    <row r="22" spans="1:3" ht="15.75" x14ac:dyDescent="0.25">
      <c r="A22" s="201"/>
      <c r="B22" s="208" t="s">
        <v>321</v>
      </c>
      <c r="C22" s="209"/>
    </row>
    <row r="23" spans="1:3" ht="15.75" x14ac:dyDescent="0.25">
      <c r="A23" s="201"/>
      <c r="B23" s="208"/>
      <c r="C23" s="210"/>
    </row>
    <row r="24" spans="1:3" ht="27" customHeight="1" thickBot="1" x14ac:dyDescent="0.3">
      <c r="A24" s="201" t="s">
        <v>320</v>
      </c>
      <c r="B24" s="208"/>
      <c r="C24" s="211"/>
    </row>
    <row r="25" spans="1:3" ht="38.25" customHeight="1" thickBot="1" x14ac:dyDescent="0.3">
      <c r="A25" s="201" t="s">
        <v>322</v>
      </c>
      <c r="B25" s="204" t="s">
        <v>323</v>
      </c>
      <c r="C25" s="207">
        <v>383</v>
      </c>
    </row>
    <row r="26" spans="1:3" x14ac:dyDescent="0.25">
      <c r="A26" s="212"/>
    </row>
  </sheetData>
  <mergeCells count="12">
    <mergeCell ref="B2:C2"/>
    <mergeCell ref="B3:C3"/>
    <mergeCell ref="B4:C4"/>
    <mergeCell ref="B16:B18"/>
    <mergeCell ref="C16:C18"/>
    <mergeCell ref="B22:B24"/>
    <mergeCell ref="C22:C24"/>
    <mergeCell ref="A11:B11"/>
    <mergeCell ref="A12:B12"/>
    <mergeCell ref="A13:B13"/>
    <mergeCell ref="A15:B15"/>
    <mergeCell ref="B1:C1"/>
  </mergeCells>
  <pageMargins left="0.7" right="0.7" top="0.75" bottom="0.75" header="0.3" footer="0.3"/>
  <pageSetup paperSize="9" scale="6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6"/>
  <sheetViews>
    <sheetView topLeftCell="A100" zoomScaleNormal="100" workbookViewId="0">
      <selection activeCell="E103" sqref="E103:F103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10" width="20.42578125" style="5" customWidth="1"/>
    <col min="11" max="12" width="12.85546875" style="5" customWidth="1"/>
    <col min="13" max="13" width="10.140625" style="5" customWidth="1"/>
    <col min="14" max="15" width="12.28515625" style="5" bestFit="1" customWidth="1"/>
    <col min="16" max="16384" width="8.85546875" style="5"/>
  </cols>
  <sheetData>
    <row r="1" spans="1:12" ht="18.75" x14ac:dyDescent="0.25">
      <c r="A1" s="129" t="s">
        <v>238</v>
      </c>
      <c r="B1" s="129"/>
      <c r="C1" s="129"/>
      <c r="D1" s="129"/>
      <c r="E1" s="129"/>
      <c r="F1" s="129"/>
      <c r="G1" s="129"/>
      <c r="H1" s="129"/>
      <c r="I1" s="129"/>
      <c r="J1" s="82"/>
      <c r="K1" s="82"/>
      <c r="L1" s="82"/>
    </row>
    <row r="2" spans="1:12" ht="18.75" x14ac:dyDescent="0.25">
      <c r="A2" s="129" t="s">
        <v>294</v>
      </c>
      <c r="B2" s="129"/>
      <c r="C2" s="129"/>
      <c r="D2" s="129"/>
      <c r="E2" s="129"/>
      <c r="F2" s="129"/>
      <c r="G2" s="129"/>
      <c r="H2" s="129"/>
      <c r="I2" s="129"/>
      <c r="J2" s="82"/>
      <c r="K2" s="82"/>
      <c r="L2" s="82"/>
    </row>
    <row r="3" spans="1:12" ht="15.75" x14ac:dyDescent="0.25">
      <c r="A3" s="27"/>
      <c r="C3" s="131" t="s">
        <v>243</v>
      </c>
      <c r="D3" s="131"/>
      <c r="E3" s="131"/>
      <c r="F3" s="131"/>
      <c r="G3" s="131"/>
    </row>
    <row r="4" spans="1:12" ht="19.5" thickBot="1" x14ac:dyDescent="0.3">
      <c r="A4" s="4"/>
      <c r="F4" s="4"/>
      <c r="I4" s="4" t="s">
        <v>51</v>
      </c>
      <c r="J4" s="4"/>
      <c r="K4" s="4"/>
      <c r="L4" s="4"/>
    </row>
    <row r="5" spans="1:12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249</v>
      </c>
      <c r="F5" s="126"/>
      <c r="G5" s="126" t="s">
        <v>1</v>
      </c>
      <c r="H5" s="126" t="s">
        <v>250</v>
      </c>
      <c r="I5" s="128"/>
      <c r="J5" s="55"/>
      <c r="K5" s="55"/>
      <c r="L5" s="55"/>
    </row>
    <row r="6" spans="1:12" ht="95.25" thickBot="1" x14ac:dyDescent="0.3">
      <c r="A6" s="134"/>
      <c r="B6" s="127"/>
      <c r="C6" s="136"/>
      <c r="D6" s="127"/>
      <c r="E6" s="84" t="s">
        <v>3</v>
      </c>
      <c r="F6" s="84" t="s">
        <v>4</v>
      </c>
      <c r="G6" s="127"/>
      <c r="H6" s="84" t="s">
        <v>3</v>
      </c>
      <c r="I6" s="34" t="s">
        <v>4</v>
      </c>
      <c r="J6" s="55"/>
      <c r="K6" s="55"/>
      <c r="L6" s="55"/>
    </row>
    <row r="7" spans="1:12" ht="18.600000000000001" thickBot="1" x14ac:dyDescent="0.35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5">
        <v>9</v>
      </c>
      <c r="J7" s="56"/>
      <c r="K7" s="56"/>
      <c r="L7" s="56"/>
    </row>
    <row r="8" spans="1:12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7"/>
      <c r="G8" s="37">
        <f>H8+I8</f>
        <v>0</v>
      </c>
      <c r="H8" s="37"/>
      <c r="I8" s="38"/>
      <c r="J8" s="57"/>
      <c r="K8" s="57"/>
      <c r="L8" s="57"/>
    </row>
    <row r="9" spans="1:12" ht="56.25" x14ac:dyDescent="0.25">
      <c r="A9" s="85" t="s">
        <v>48</v>
      </c>
      <c r="B9" s="87" t="s">
        <v>5</v>
      </c>
      <c r="C9" s="87" t="s">
        <v>5</v>
      </c>
      <c r="D9" s="3">
        <f t="shared" ref="D9:D72" si="0">E9+F9</f>
        <v>0</v>
      </c>
      <c r="E9" s="3">
        <f>E8+E10-E17+E90</f>
        <v>0</v>
      </c>
      <c r="F9" s="3">
        <f>F8+F10-F17+F90</f>
        <v>0</v>
      </c>
      <c r="G9" s="3">
        <f t="shared" ref="G9:G10" si="1">H9+I9</f>
        <v>0</v>
      </c>
      <c r="H9" s="3">
        <f>H8+H10-H17+H90</f>
        <v>0</v>
      </c>
      <c r="I9" s="28">
        <f>I8+I10-I17+I90</f>
        <v>0</v>
      </c>
      <c r="J9" s="57"/>
      <c r="K9" s="57"/>
      <c r="L9" s="57"/>
    </row>
    <row r="10" spans="1:12" ht="18.75" x14ac:dyDescent="0.25">
      <c r="A10" s="85" t="s">
        <v>49</v>
      </c>
      <c r="B10" s="87" t="s">
        <v>5</v>
      </c>
      <c r="C10" s="87" t="s">
        <v>5</v>
      </c>
      <c r="D10" s="3">
        <f t="shared" si="0"/>
        <v>12081367.640000001</v>
      </c>
      <c r="E10" s="1">
        <f>E12+E13</f>
        <v>12081367.640000001</v>
      </c>
      <c r="F10" s="1">
        <f>F12+F13+F86</f>
        <v>0</v>
      </c>
      <c r="G10" s="3">
        <f t="shared" si="1"/>
        <v>12081367.640000001</v>
      </c>
      <c r="H10" s="1">
        <v>12081367.640000001</v>
      </c>
      <c r="I10" s="2">
        <f>I12+I13+I86</f>
        <v>0</v>
      </c>
      <c r="J10" s="33"/>
      <c r="K10" s="33"/>
      <c r="L10" s="33"/>
    </row>
    <row r="11" spans="1:12" ht="18.75" x14ac:dyDescent="0.25">
      <c r="A11" s="85" t="s">
        <v>6</v>
      </c>
      <c r="B11" s="87"/>
      <c r="C11" s="87"/>
      <c r="D11" s="3"/>
      <c r="E11" s="1"/>
      <c r="F11" s="1"/>
      <c r="G11" s="3"/>
      <c r="H11" s="1"/>
      <c r="I11" s="2"/>
      <c r="J11" s="33"/>
      <c r="K11" s="33"/>
      <c r="L11" s="33"/>
    </row>
    <row r="12" spans="1:12" ht="112.5" x14ac:dyDescent="0.25">
      <c r="A12" s="85" t="s">
        <v>69</v>
      </c>
      <c r="B12" s="87">
        <v>130</v>
      </c>
      <c r="C12" s="87" t="s">
        <v>5</v>
      </c>
      <c r="D12" s="3">
        <f t="shared" si="0"/>
        <v>12081367.640000001</v>
      </c>
      <c r="E12" s="1">
        <v>12081367.640000001</v>
      </c>
      <c r="F12" s="1"/>
      <c r="G12" s="3">
        <f t="shared" ref="G12:G13" si="2">H12+I12</f>
        <v>12081367.640000001</v>
      </c>
      <c r="H12" s="1">
        <v>12081367.640000001</v>
      </c>
      <c r="I12" s="2"/>
      <c r="J12" s="33"/>
      <c r="K12" s="33"/>
      <c r="L12" s="33"/>
    </row>
    <row r="13" spans="1:12" ht="37.5" x14ac:dyDescent="0.25">
      <c r="A13" s="85" t="s">
        <v>50</v>
      </c>
      <c r="B13" s="87" t="s">
        <v>5</v>
      </c>
      <c r="C13" s="87" t="s">
        <v>5</v>
      </c>
      <c r="D13" s="3">
        <f t="shared" si="0"/>
        <v>0</v>
      </c>
      <c r="E13" s="1">
        <f t="shared" ref="E13" si="3">E15+E16</f>
        <v>0</v>
      </c>
      <c r="F13" s="1">
        <f t="shared" ref="F13" si="4">F15+F16</f>
        <v>0</v>
      </c>
      <c r="G13" s="3">
        <f t="shared" si="2"/>
        <v>0</v>
      </c>
      <c r="H13" s="1">
        <f t="shared" ref="H13" si="5">H15+H16</f>
        <v>0</v>
      </c>
      <c r="I13" s="2">
        <f t="shared" ref="I13" si="6">I15+I16</f>
        <v>0</v>
      </c>
      <c r="J13" s="33"/>
      <c r="K13" s="33"/>
      <c r="L13" s="33"/>
    </row>
    <row r="14" spans="1:12" ht="18.75" x14ac:dyDescent="0.25">
      <c r="A14" s="85" t="s">
        <v>9</v>
      </c>
      <c r="B14" s="87"/>
      <c r="C14" s="87"/>
      <c r="D14" s="3"/>
      <c r="E14" s="1"/>
      <c r="F14" s="1"/>
      <c r="G14" s="3"/>
      <c r="H14" s="1"/>
      <c r="I14" s="2"/>
      <c r="J14" s="33"/>
      <c r="K14" s="33"/>
      <c r="L14" s="33"/>
    </row>
    <row r="15" spans="1:12" ht="131.25" x14ac:dyDescent="0.25">
      <c r="A15" s="85" t="s">
        <v>70</v>
      </c>
      <c r="B15" s="87">
        <v>510</v>
      </c>
      <c r="C15" s="87" t="s">
        <v>5</v>
      </c>
      <c r="D15" s="3">
        <f t="shared" si="0"/>
        <v>0</v>
      </c>
      <c r="E15" s="1"/>
      <c r="F15" s="1"/>
      <c r="G15" s="3">
        <f t="shared" ref="G15:G17" si="7">H15+I15</f>
        <v>0</v>
      </c>
      <c r="H15" s="1"/>
      <c r="I15" s="2"/>
      <c r="J15" s="33"/>
      <c r="K15" s="33"/>
      <c r="L15" s="33"/>
    </row>
    <row r="16" spans="1:12" ht="150" x14ac:dyDescent="0.25">
      <c r="A16" s="85" t="s">
        <v>242</v>
      </c>
      <c r="B16" s="87">
        <v>510</v>
      </c>
      <c r="C16" s="87" t="s">
        <v>5</v>
      </c>
      <c r="D16" s="3">
        <f t="shared" si="0"/>
        <v>0</v>
      </c>
      <c r="E16" s="1"/>
      <c r="F16" s="1"/>
      <c r="G16" s="3">
        <f t="shared" si="7"/>
        <v>0</v>
      </c>
      <c r="H16" s="1"/>
      <c r="I16" s="2"/>
      <c r="J16" s="33"/>
      <c r="K16" s="33"/>
      <c r="L16" s="33"/>
    </row>
    <row r="17" spans="1:12" ht="18.75" x14ac:dyDescent="0.25">
      <c r="A17" s="85" t="s">
        <v>7</v>
      </c>
      <c r="B17" s="87" t="s">
        <v>5</v>
      </c>
      <c r="C17" s="87">
        <v>900</v>
      </c>
      <c r="D17" s="3">
        <f t="shared" si="0"/>
        <v>12081367.640000001</v>
      </c>
      <c r="E17" s="1">
        <f>E19+E77</f>
        <v>12081367.640000001</v>
      </c>
      <c r="F17" s="1">
        <f>F19+F77</f>
        <v>0</v>
      </c>
      <c r="G17" s="3">
        <f t="shared" si="7"/>
        <v>12081367.640000001</v>
      </c>
      <c r="H17" s="1">
        <f>H19+H77</f>
        <v>12081367.640000001</v>
      </c>
      <c r="I17" s="2">
        <f>I19+I77</f>
        <v>0</v>
      </c>
      <c r="J17" s="33"/>
      <c r="K17" s="33"/>
      <c r="L17" s="33"/>
    </row>
    <row r="18" spans="1:12" ht="18.75" x14ac:dyDescent="0.25">
      <c r="A18" s="85" t="s">
        <v>6</v>
      </c>
      <c r="B18" s="87"/>
      <c r="C18" s="87"/>
      <c r="D18" s="3"/>
      <c r="E18" s="1"/>
      <c r="F18" s="1"/>
      <c r="G18" s="3"/>
      <c r="H18" s="1"/>
      <c r="I18" s="2"/>
      <c r="J18" s="33"/>
      <c r="K18" s="33"/>
      <c r="L18" s="33"/>
    </row>
    <row r="19" spans="1:12" ht="18.75" x14ac:dyDescent="0.25">
      <c r="A19" s="85" t="s">
        <v>8</v>
      </c>
      <c r="B19" s="87" t="s">
        <v>5</v>
      </c>
      <c r="C19" s="87">
        <v>200</v>
      </c>
      <c r="D19" s="3">
        <f t="shared" si="0"/>
        <v>12081367.640000001</v>
      </c>
      <c r="E19" s="1">
        <f>E21+E29+E53+E59</f>
        <v>12081367.640000001</v>
      </c>
      <c r="F19" s="1">
        <f>F21+F29+F53+F59</f>
        <v>0</v>
      </c>
      <c r="G19" s="3">
        <f t="shared" ref="G19" si="8">H19+I19</f>
        <v>12081367.640000001</v>
      </c>
      <c r="H19" s="1">
        <f>H21+H29+H53+H59</f>
        <v>12081367.640000001</v>
      </c>
      <c r="I19" s="2">
        <f>I21+I29+I53+I59</f>
        <v>0</v>
      </c>
      <c r="J19" s="33"/>
      <c r="K19" s="33"/>
      <c r="L19" s="33"/>
    </row>
    <row r="20" spans="1:12" ht="14.45" customHeight="1" x14ac:dyDescent="0.25">
      <c r="A20" s="85" t="s">
        <v>9</v>
      </c>
      <c r="B20" s="87"/>
      <c r="C20" s="87"/>
      <c r="D20" s="3"/>
      <c r="E20" s="1"/>
      <c r="F20" s="1"/>
      <c r="G20" s="3"/>
      <c r="H20" s="1"/>
      <c r="I20" s="2"/>
      <c r="J20" s="33"/>
      <c r="K20" s="33"/>
      <c r="L20" s="33"/>
    </row>
    <row r="21" spans="1:12" ht="75" x14ac:dyDescent="0.25">
      <c r="A21" s="85" t="s">
        <v>10</v>
      </c>
      <c r="B21" s="87" t="s">
        <v>5</v>
      </c>
      <c r="C21" s="87">
        <v>210</v>
      </c>
      <c r="D21" s="3">
        <f t="shared" si="0"/>
        <v>11722324</v>
      </c>
      <c r="E21" s="1">
        <f>E23+E24+E25+E26</f>
        <v>11722324</v>
      </c>
      <c r="F21" s="1">
        <f>F23+F24+F25+F26</f>
        <v>0</v>
      </c>
      <c r="G21" s="3">
        <f t="shared" ref="G21" si="9">H21+I21</f>
        <v>11722324</v>
      </c>
      <c r="H21" s="1">
        <f>H23+H24+H25+H26</f>
        <v>11722324</v>
      </c>
      <c r="I21" s="2">
        <f>I23+I24+I25+I26</f>
        <v>0</v>
      </c>
      <c r="J21" s="33"/>
      <c r="K21" s="33"/>
      <c r="L21" s="33"/>
    </row>
    <row r="22" spans="1:12" ht="18.75" x14ac:dyDescent="0.25">
      <c r="A22" s="85" t="s">
        <v>9</v>
      </c>
      <c r="B22" s="87"/>
      <c r="C22" s="87"/>
      <c r="D22" s="3"/>
      <c r="E22" s="1"/>
      <c r="F22" s="1"/>
      <c r="G22" s="3"/>
      <c r="H22" s="1"/>
      <c r="I22" s="2"/>
      <c r="J22" s="33"/>
      <c r="K22" s="33"/>
      <c r="L22" s="33"/>
    </row>
    <row r="23" spans="1:12" ht="18.75" x14ac:dyDescent="0.25">
      <c r="A23" s="85" t="s">
        <v>11</v>
      </c>
      <c r="B23" s="87">
        <v>111</v>
      </c>
      <c r="C23" s="87">
        <v>211</v>
      </c>
      <c r="D23" s="3">
        <f t="shared" si="0"/>
        <v>9003321</v>
      </c>
      <c r="E23" s="1">
        <v>9003321</v>
      </c>
      <c r="F23" s="1"/>
      <c r="G23" s="3">
        <f t="shared" ref="G23:G25" si="10">H23+I23</f>
        <v>9003321</v>
      </c>
      <c r="H23" s="1">
        <v>9003321</v>
      </c>
      <c r="I23" s="2"/>
      <c r="J23" s="33"/>
      <c r="K23" s="33"/>
      <c r="L23" s="33"/>
    </row>
    <row r="24" spans="1:12" ht="75" x14ac:dyDescent="0.25">
      <c r="A24" s="85" t="s">
        <v>12</v>
      </c>
      <c r="B24" s="87">
        <v>112</v>
      </c>
      <c r="C24" s="87">
        <v>212</v>
      </c>
      <c r="D24" s="3">
        <f t="shared" si="0"/>
        <v>0</v>
      </c>
      <c r="E24" s="1"/>
      <c r="F24" s="1"/>
      <c r="G24" s="3">
        <f t="shared" si="10"/>
        <v>0</v>
      </c>
      <c r="H24" s="1"/>
      <c r="I24" s="2"/>
      <c r="J24" s="33"/>
      <c r="K24" s="33"/>
      <c r="L24" s="33"/>
    </row>
    <row r="25" spans="1:12" ht="56.25" x14ac:dyDescent="0.25">
      <c r="A25" s="85" t="s">
        <v>13</v>
      </c>
      <c r="B25" s="87">
        <v>119</v>
      </c>
      <c r="C25" s="87">
        <v>213</v>
      </c>
      <c r="D25" s="3">
        <f t="shared" si="0"/>
        <v>2719003</v>
      </c>
      <c r="E25" s="1">
        <v>2719003</v>
      </c>
      <c r="F25" s="1"/>
      <c r="G25" s="3">
        <f t="shared" si="10"/>
        <v>2719003</v>
      </c>
      <c r="H25" s="1">
        <v>2719003</v>
      </c>
      <c r="I25" s="2"/>
      <c r="J25" s="33"/>
      <c r="K25" s="33"/>
      <c r="L25" s="33"/>
    </row>
    <row r="26" spans="1:12" ht="93.75" x14ac:dyDescent="0.25">
      <c r="A26" s="85" t="s">
        <v>188</v>
      </c>
      <c r="B26" s="87" t="s">
        <v>5</v>
      </c>
      <c r="C26" s="87">
        <v>214</v>
      </c>
      <c r="D26" s="3">
        <f>E26+F26</f>
        <v>0</v>
      </c>
      <c r="E26" s="1">
        <f>E27+E28</f>
        <v>0</v>
      </c>
      <c r="F26" s="1">
        <f>F27+F28</f>
        <v>0</v>
      </c>
      <c r="G26" s="3">
        <f>H26+I26</f>
        <v>0</v>
      </c>
      <c r="H26" s="1">
        <f>H27+H28</f>
        <v>0</v>
      </c>
      <c r="I26" s="2">
        <f>I27+I28</f>
        <v>0</v>
      </c>
      <c r="J26" s="33"/>
      <c r="K26" s="33"/>
      <c r="L26" s="33"/>
    </row>
    <row r="27" spans="1:12" ht="18.75" x14ac:dyDescent="0.25">
      <c r="A27" s="137" t="s">
        <v>6</v>
      </c>
      <c r="B27" s="87">
        <v>112</v>
      </c>
      <c r="C27" s="87">
        <v>214</v>
      </c>
      <c r="D27" s="3">
        <f t="shared" si="0"/>
        <v>0</v>
      </c>
      <c r="E27" s="1"/>
      <c r="F27" s="1"/>
      <c r="G27" s="3">
        <f t="shared" ref="G27" si="11">H27+I27</f>
        <v>0</v>
      </c>
      <c r="H27" s="1"/>
      <c r="I27" s="2"/>
      <c r="J27" s="33"/>
      <c r="K27" s="33"/>
      <c r="L27" s="33"/>
    </row>
    <row r="28" spans="1:12" ht="22.15" customHeight="1" x14ac:dyDescent="0.25">
      <c r="A28" s="138"/>
      <c r="B28" s="87">
        <v>244</v>
      </c>
      <c r="C28" s="87">
        <v>214</v>
      </c>
      <c r="D28" s="3">
        <v>0</v>
      </c>
      <c r="E28" s="1"/>
      <c r="F28" s="1"/>
      <c r="G28" s="3">
        <v>0</v>
      </c>
      <c r="H28" s="1"/>
      <c r="I28" s="2"/>
      <c r="J28" s="33"/>
      <c r="K28" s="33"/>
      <c r="L28" s="33"/>
    </row>
    <row r="29" spans="1:12" ht="37.5" x14ac:dyDescent="0.25">
      <c r="A29" s="85" t="s">
        <v>14</v>
      </c>
      <c r="B29" s="87" t="s">
        <v>5</v>
      </c>
      <c r="C29" s="87">
        <v>220</v>
      </c>
      <c r="D29" s="3">
        <f t="shared" si="0"/>
        <v>358743.64</v>
      </c>
      <c r="E29" s="1">
        <f>E31+E32+E35+E42+E43+E46+E52</f>
        <v>358743.64</v>
      </c>
      <c r="F29" s="1">
        <f>F31+F32+F35+F42+F43+F46+F52</f>
        <v>0</v>
      </c>
      <c r="G29" s="3">
        <f t="shared" ref="G29" si="12">H29+I29</f>
        <v>358743.64</v>
      </c>
      <c r="H29" s="1">
        <f>H31+H32+H35+H42+H43+H46+H52</f>
        <v>358743.64</v>
      </c>
      <c r="I29" s="2">
        <f>I31+I32+I35+I42+I43+I46+I52</f>
        <v>0</v>
      </c>
      <c r="J29" s="33"/>
      <c r="K29" s="33"/>
      <c r="L29" s="33"/>
    </row>
    <row r="30" spans="1:12" ht="18.75" x14ac:dyDescent="0.25">
      <c r="A30" s="85" t="s">
        <v>9</v>
      </c>
      <c r="B30" s="87"/>
      <c r="C30" s="87"/>
      <c r="D30" s="3"/>
      <c r="E30" s="1"/>
      <c r="F30" s="1"/>
      <c r="G30" s="3"/>
      <c r="H30" s="1"/>
      <c r="I30" s="2"/>
      <c r="J30" s="33"/>
      <c r="K30" s="33"/>
      <c r="L30" s="33"/>
    </row>
    <row r="31" spans="1:12" ht="18.75" x14ac:dyDescent="0.25">
      <c r="A31" s="85" t="s">
        <v>15</v>
      </c>
      <c r="B31" s="87">
        <v>244</v>
      </c>
      <c r="C31" s="87">
        <v>221</v>
      </c>
      <c r="D31" s="3">
        <f t="shared" si="0"/>
        <v>217217.8</v>
      </c>
      <c r="E31" s="1">
        <v>217217.8</v>
      </c>
      <c r="F31" s="1"/>
      <c r="G31" s="3">
        <f t="shared" ref="G31:G35" si="13">H31+I31</f>
        <v>217217.8</v>
      </c>
      <c r="H31" s="1">
        <v>217217.8</v>
      </c>
      <c r="I31" s="2"/>
      <c r="J31" s="33"/>
      <c r="K31" s="33"/>
      <c r="L31" s="33"/>
    </row>
    <row r="32" spans="1:12" ht="37.5" x14ac:dyDescent="0.25">
      <c r="A32" s="85" t="s">
        <v>16</v>
      </c>
      <c r="B32" s="87" t="s">
        <v>5</v>
      </c>
      <c r="C32" s="87">
        <v>222</v>
      </c>
      <c r="D32" s="3">
        <f t="shared" si="0"/>
        <v>0</v>
      </c>
      <c r="E32" s="1">
        <f>E33+E34</f>
        <v>0</v>
      </c>
      <c r="F32" s="1">
        <f>F33+F34</f>
        <v>0</v>
      </c>
      <c r="G32" s="3">
        <f t="shared" si="13"/>
        <v>0</v>
      </c>
      <c r="H32" s="1">
        <f>H33+H34</f>
        <v>0</v>
      </c>
      <c r="I32" s="2">
        <f>I33+I34</f>
        <v>0</v>
      </c>
      <c r="J32" s="33"/>
      <c r="K32" s="33"/>
      <c r="L32" s="33"/>
    </row>
    <row r="33" spans="1:12" ht="22.9" customHeight="1" x14ac:dyDescent="0.25">
      <c r="A33" s="130" t="s">
        <v>6</v>
      </c>
      <c r="B33" s="87">
        <v>112</v>
      </c>
      <c r="C33" s="87">
        <v>222</v>
      </c>
      <c r="D33" s="3">
        <f t="shared" si="0"/>
        <v>0</v>
      </c>
      <c r="E33" s="1"/>
      <c r="F33" s="1"/>
      <c r="G33" s="3">
        <f t="shared" si="13"/>
        <v>0</v>
      </c>
      <c r="H33" s="1"/>
      <c r="I33" s="2"/>
      <c r="J33" s="33"/>
      <c r="K33" s="33"/>
      <c r="L33" s="33"/>
    </row>
    <row r="34" spans="1:12" ht="18.75" x14ac:dyDescent="0.25">
      <c r="A34" s="130"/>
      <c r="B34" s="87">
        <v>244</v>
      </c>
      <c r="C34" s="87">
        <v>222</v>
      </c>
      <c r="D34" s="3">
        <f t="shared" si="0"/>
        <v>0</v>
      </c>
      <c r="E34" s="1"/>
      <c r="F34" s="1"/>
      <c r="G34" s="3">
        <f t="shared" si="13"/>
        <v>0</v>
      </c>
      <c r="H34" s="1"/>
      <c r="I34" s="2"/>
      <c r="J34" s="33"/>
      <c r="K34" s="33"/>
      <c r="L34" s="33"/>
    </row>
    <row r="35" spans="1:12" ht="37.5" x14ac:dyDescent="0.25">
      <c r="A35" s="85" t="s">
        <v>17</v>
      </c>
      <c r="B35" s="87" t="s">
        <v>5</v>
      </c>
      <c r="C35" s="87">
        <v>223</v>
      </c>
      <c r="D35" s="3">
        <f t="shared" si="0"/>
        <v>141525.84</v>
      </c>
      <c r="E35" s="1">
        <f t="shared" ref="E35" si="14">E37+E38+E39+E40+E41</f>
        <v>141525.84</v>
      </c>
      <c r="F35" s="1">
        <f t="shared" ref="F35" si="15">F37+F38+F39+F40+F41</f>
        <v>0</v>
      </c>
      <c r="G35" s="3">
        <f t="shared" si="13"/>
        <v>141525.84</v>
      </c>
      <c r="H35" s="1">
        <f t="shared" ref="H35" si="16">H37+H38+H39+H40+H41</f>
        <v>141525.84</v>
      </c>
      <c r="I35" s="2">
        <f t="shared" ref="I35" si="17">I37+I38+I39+I40+I41</f>
        <v>0</v>
      </c>
      <c r="J35" s="33"/>
      <c r="K35" s="33"/>
      <c r="L35" s="33"/>
    </row>
    <row r="36" spans="1:12" ht="18.75" x14ac:dyDescent="0.25">
      <c r="A36" s="85" t="s">
        <v>6</v>
      </c>
      <c r="B36" s="87"/>
      <c r="C36" s="87"/>
      <c r="D36" s="3"/>
      <c r="E36" s="1"/>
      <c r="F36" s="1"/>
      <c r="G36" s="3"/>
      <c r="H36" s="1"/>
      <c r="I36" s="2"/>
      <c r="J36" s="33"/>
      <c r="K36" s="33"/>
      <c r="L36" s="33"/>
    </row>
    <row r="37" spans="1:12" ht="56.25" x14ac:dyDescent="0.25">
      <c r="A37" s="85" t="s">
        <v>18</v>
      </c>
      <c r="B37" s="87">
        <v>247</v>
      </c>
      <c r="C37" s="87">
        <v>223</v>
      </c>
      <c r="D37" s="3">
        <f t="shared" si="0"/>
        <v>0</v>
      </c>
      <c r="E37" s="1"/>
      <c r="F37" s="1"/>
      <c r="G37" s="3">
        <f t="shared" ref="G37:G42" si="18">H37+I37</f>
        <v>0</v>
      </c>
      <c r="H37" s="1"/>
      <c r="I37" s="2"/>
      <c r="J37" s="33"/>
      <c r="K37" s="33"/>
      <c r="L37" s="33"/>
    </row>
    <row r="38" spans="1:12" ht="37.5" x14ac:dyDescent="0.25">
      <c r="A38" s="85" t="s">
        <v>19</v>
      </c>
      <c r="B38" s="87">
        <v>247</v>
      </c>
      <c r="C38" s="87">
        <v>223</v>
      </c>
      <c r="D38" s="3">
        <f t="shared" si="0"/>
        <v>66525.84</v>
      </c>
      <c r="E38" s="1">
        <v>66525.84</v>
      </c>
      <c r="F38" s="1"/>
      <c r="G38" s="3">
        <f t="shared" si="18"/>
        <v>66525.84</v>
      </c>
      <c r="H38" s="1">
        <v>66525.84</v>
      </c>
      <c r="I38" s="2"/>
      <c r="J38" s="33"/>
      <c r="K38" s="33"/>
      <c r="L38" s="33"/>
    </row>
    <row r="39" spans="1:12" ht="75" x14ac:dyDescent="0.25">
      <c r="A39" s="85" t="s">
        <v>20</v>
      </c>
      <c r="B39" s="87">
        <v>247</v>
      </c>
      <c r="C39" s="87">
        <v>223</v>
      </c>
      <c r="D39" s="3">
        <f t="shared" si="0"/>
        <v>62000</v>
      </c>
      <c r="E39" s="1">
        <v>62000</v>
      </c>
      <c r="F39" s="1"/>
      <c r="G39" s="3">
        <f t="shared" si="18"/>
        <v>62000</v>
      </c>
      <c r="H39" s="1">
        <v>62000</v>
      </c>
      <c r="I39" s="2"/>
      <c r="J39" s="33"/>
      <c r="K39" s="33"/>
      <c r="L39" s="33"/>
    </row>
    <row r="40" spans="1:12" ht="75" x14ac:dyDescent="0.25">
      <c r="A40" s="85" t="s">
        <v>21</v>
      </c>
      <c r="B40" s="87">
        <v>244</v>
      </c>
      <c r="C40" s="87">
        <v>223</v>
      </c>
      <c r="D40" s="3">
        <f t="shared" si="0"/>
        <v>7000</v>
      </c>
      <c r="E40" s="1">
        <v>7000</v>
      </c>
      <c r="F40" s="1"/>
      <c r="G40" s="3">
        <f t="shared" si="18"/>
        <v>7000</v>
      </c>
      <c r="H40" s="1">
        <v>7000</v>
      </c>
      <c r="I40" s="2"/>
      <c r="J40" s="33"/>
      <c r="K40" s="33"/>
      <c r="L40" s="33"/>
    </row>
    <row r="41" spans="1:12" ht="56.25" x14ac:dyDescent="0.25">
      <c r="A41" s="85" t="s">
        <v>22</v>
      </c>
      <c r="B41" s="87">
        <v>244</v>
      </c>
      <c r="C41" s="87">
        <v>223</v>
      </c>
      <c r="D41" s="3">
        <f t="shared" si="0"/>
        <v>6000</v>
      </c>
      <c r="E41" s="1">
        <v>6000</v>
      </c>
      <c r="F41" s="1"/>
      <c r="G41" s="3">
        <f t="shared" si="18"/>
        <v>6000</v>
      </c>
      <c r="H41" s="1">
        <v>6000</v>
      </c>
      <c r="I41" s="2"/>
      <c r="J41" s="33"/>
      <c r="K41" s="33"/>
      <c r="L41" s="33"/>
    </row>
    <row r="42" spans="1:12" ht="168.75" x14ac:dyDescent="0.25">
      <c r="A42" s="85" t="s">
        <v>23</v>
      </c>
      <c r="B42" s="87">
        <v>244</v>
      </c>
      <c r="C42" s="87">
        <v>224</v>
      </c>
      <c r="D42" s="3">
        <f t="shared" si="0"/>
        <v>0</v>
      </c>
      <c r="E42" s="1"/>
      <c r="F42" s="1"/>
      <c r="G42" s="3">
        <f t="shared" si="18"/>
        <v>0</v>
      </c>
      <c r="H42" s="1"/>
      <c r="I42" s="2"/>
      <c r="J42" s="33"/>
      <c r="K42" s="33"/>
      <c r="L42" s="33"/>
    </row>
    <row r="43" spans="1:12" ht="56.25" x14ac:dyDescent="0.25">
      <c r="A43" s="85" t="s">
        <v>24</v>
      </c>
      <c r="B43" s="87" t="s">
        <v>5</v>
      </c>
      <c r="C43" s="87">
        <v>225</v>
      </c>
      <c r="D43" s="1">
        <f t="shared" ref="D43:F43" si="19">D44+D45</f>
        <v>0</v>
      </c>
      <c r="E43" s="1">
        <f>E44+E45</f>
        <v>0</v>
      </c>
      <c r="F43" s="1">
        <f t="shared" si="19"/>
        <v>0</v>
      </c>
      <c r="G43" s="1">
        <f t="shared" ref="G43" si="20">G44+G45</f>
        <v>0</v>
      </c>
      <c r="H43" s="1">
        <f>H44+H45</f>
        <v>0</v>
      </c>
      <c r="I43" s="2">
        <f t="shared" ref="I43" si="21">I44+I45</f>
        <v>0</v>
      </c>
      <c r="J43" s="33"/>
      <c r="K43" s="33"/>
      <c r="L43" s="33"/>
    </row>
    <row r="44" spans="1:12" ht="18.75" x14ac:dyDescent="0.25">
      <c r="A44" s="130" t="s">
        <v>6</v>
      </c>
      <c r="B44" s="87">
        <v>243</v>
      </c>
      <c r="C44" s="87">
        <v>225</v>
      </c>
      <c r="D44" s="3">
        <f t="shared" si="0"/>
        <v>0</v>
      </c>
      <c r="E44" s="1"/>
      <c r="F44" s="1"/>
      <c r="G44" s="3">
        <f t="shared" ref="G44:G77" si="22">H44+I44</f>
        <v>0</v>
      </c>
      <c r="H44" s="1"/>
      <c r="I44" s="2"/>
      <c r="J44" s="33"/>
      <c r="K44" s="33"/>
      <c r="L44" s="33"/>
    </row>
    <row r="45" spans="1:12" ht="18.75" x14ac:dyDescent="0.25">
      <c r="A45" s="130"/>
      <c r="B45" s="87">
        <v>244</v>
      </c>
      <c r="C45" s="87">
        <v>225</v>
      </c>
      <c r="D45" s="3">
        <f t="shared" si="0"/>
        <v>0</v>
      </c>
      <c r="E45" s="1"/>
      <c r="F45" s="1"/>
      <c r="G45" s="3">
        <f t="shared" si="22"/>
        <v>0</v>
      </c>
      <c r="H45" s="1"/>
      <c r="I45" s="2"/>
      <c r="J45" s="33"/>
      <c r="K45" s="33"/>
      <c r="L45" s="33"/>
    </row>
    <row r="46" spans="1:12" ht="37.5" x14ac:dyDescent="0.25">
      <c r="A46" s="85" t="s">
        <v>58</v>
      </c>
      <c r="B46" s="87" t="s">
        <v>5</v>
      </c>
      <c r="C46" s="87">
        <v>226</v>
      </c>
      <c r="D46" s="3">
        <f t="shared" si="0"/>
        <v>0</v>
      </c>
      <c r="E46" s="1">
        <f>E47+E48+E50+E51+E49</f>
        <v>0</v>
      </c>
      <c r="F46" s="1">
        <f>F47+F48+F50+F51+F49</f>
        <v>0</v>
      </c>
      <c r="G46" s="3">
        <f t="shared" si="22"/>
        <v>0</v>
      </c>
      <c r="H46" s="1">
        <f>H47+H48+H50+H51+H49</f>
        <v>0</v>
      </c>
      <c r="I46" s="2">
        <f>I47+I48+I50+I51+I49</f>
        <v>0</v>
      </c>
      <c r="J46" s="33"/>
      <c r="K46" s="33"/>
      <c r="L46" s="33"/>
    </row>
    <row r="47" spans="1:12" ht="18.75" x14ac:dyDescent="0.25">
      <c r="A47" s="130" t="s">
        <v>6</v>
      </c>
      <c r="B47" s="87">
        <v>112</v>
      </c>
      <c r="C47" s="87">
        <v>226</v>
      </c>
      <c r="D47" s="3">
        <f t="shared" si="0"/>
        <v>0</v>
      </c>
      <c r="E47" s="1"/>
      <c r="F47" s="1"/>
      <c r="G47" s="3">
        <f t="shared" si="22"/>
        <v>0</v>
      </c>
      <c r="H47" s="1"/>
      <c r="I47" s="2"/>
      <c r="J47" s="33"/>
      <c r="K47" s="33"/>
      <c r="L47" s="33"/>
    </row>
    <row r="48" spans="1:12" ht="18.75" x14ac:dyDescent="0.25">
      <c r="A48" s="130"/>
      <c r="B48" s="87">
        <v>113</v>
      </c>
      <c r="C48" s="87">
        <v>226</v>
      </c>
      <c r="D48" s="3">
        <f t="shared" si="0"/>
        <v>0</v>
      </c>
      <c r="E48" s="1"/>
      <c r="F48" s="1"/>
      <c r="G48" s="3">
        <f t="shared" si="22"/>
        <v>0</v>
      </c>
      <c r="H48" s="1"/>
      <c r="I48" s="2"/>
      <c r="J48" s="33"/>
      <c r="K48" s="33"/>
      <c r="L48" s="33"/>
    </row>
    <row r="49" spans="1:12" ht="18.75" x14ac:dyDescent="0.25">
      <c r="A49" s="130"/>
      <c r="B49" s="87">
        <v>119</v>
      </c>
      <c r="C49" s="87">
        <v>226</v>
      </c>
      <c r="D49" s="3">
        <f t="shared" si="0"/>
        <v>0</v>
      </c>
      <c r="E49" s="1"/>
      <c r="F49" s="1"/>
      <c r="G49" s="3">
        <f t="shared" si="22"/>
        <v>0</v>
      </c>
      <c r="H49" s="1"/>
      <c r="I49" s="2"/>
      <c r="J49" s="33"/>
      <c r="K49" s="33"/>
      <c r="L49" s="33"/>
    </row>
    <row r="50" spans="1:12" ht="18.75" x14ac:dyDescent="0.25">
      <c r="A50" s="130"/>
      <c r="B50" s="87">
        <v>243</v>
      </c>
      <c r="C50" s="87">
        <v>226</v>
      </c>
      <c r="D50" s="3">
        <f t="shared" si="0"/>
        <v>0</v>
      </c>
      <c r="E50" s="1"/>
      <c r="F50" s="1"/>
      <c r="G50" s="3">
        <f t="shared" si="22"/>
        <v>0</v>
      </c>
      <c r="H50" s="1"/>
      <c r="I50" s="2"/>
      <c r="J50" s="33"/>
      <c r="K50" s="33"/>
      <c r="L50" s="33"/>
    </row>
    <row r="51" spans="1:12" ht="18.75" x14ac:dyDescent="0.25">
      <c r="A51" s="130"/>
      <c r="B51" s="87">
        <v>244</v>
      </c>
      <c r="C51" s="87">
        <v>226</v>
      </c>
      <c r="D51" s="3">
        <f t="shared" si="0"/>
        <v>0</v>
      </c>
      <c r="E51" s="1"/>
      <c r="F51" s="1"/>
      <c r="G51" s="3">
        <f t="shared" si="22"/>
        <v>0</v>
      </c>
      <c r="H51" s="1"/>
      <c r="I51" s="2"/>
      <c r="J51" s="33"/>
      <c r="K51" s="33"/>
      <c r="L51" s="33"/>
    </row>
    <row r="52" spans="1:12" ht="18.75" x14ac:dyDescent="0.25">
      <c r="A52" s="85" t="s">
        <v>25</v>
      </c>
      <c r="B52" s="87">
        <v>244</v>
      </c>
      <c r="C52" s="87">
        <v>227</v>
      </c>
      <c r="D52" s="3">
        <f t="shared" si="0"/>
        <v>0</v>
      </c>
      <c r="E52" s="1"/>
      <c r="F52" s="1"/>
      <c r="G52" s="3">
        <f t="shared" si="22"/>
        <v>0</v>
      </c>
      <c r="H52" s="1"/>
      <c r="I52" s="2"/>
      <c r="J52" s="33"/>
      <c r="K52" s="33"/>
      <c r="L52" s="33"/>
    </row>
    <row r="53" spans="1:12" ht="37.5" x14ac:dyDescent="0.25">
      <c r="A53" s="85" t="s">
        <v>26</v>
      </c>
      <c r="B53" s="87" t="s">
        <v>5</v>
      </c>
      <c r="C53" s="87">
        <v>260</v>
      </c>
      <c r="D53" s="3">
        <f t="shared" si="0"/>
        <v>0</v>
      </c>
      <c r="E53" s="1">
        <f>E54+E55+E58</f>
        <v>0</v>
      </c>
      <c r="F53" s="1">
        <f>F54+F55+F58</f>
        <v>0</v>
      </c>
      <c r="G53" s="3">
        <f t="shared" si="22"/>
        <v>0</v>
      </c>
      <c r="H53" s="1">
        <f>H54+H55+H58</f>
        <v>0</v>
      </c>
      <c r="I53" s="2">
        <f>I54+I55+I58</f>
        <v>0</v>
      </c>
      <c r="J53" s="33"/>
      <c r="K53" s="33"/>
      <c r="L53" s="33"/>
    </row>
    <row r="54" spans="1:12" ht="112.5" x14ac:dyDescent="0.25">
      <c r="A54" s="85" t="s">
        <v>27</v>
      </c>
      <c r="B54" s="87">
        <v>321</v>
      </c>
      <c r="C54" s="87">
        <v>264</v>
      </c>
      <c r="D54" s="3">
        <f t="shared" si="0"/>
        <v>0</v>
      </c>
      <c r="E54" s="1"/>
      <c r="F54" s="1"/>
      <c r="G54" s="3">
        <f t="shared" si="22"/>
        <v>0</v>
      </c>
      <c r="H54" s="1"/>
      <c r="I54" s="2"/>
      <c r="J54" s="33"/>
      <c r="K54" s="33"/>
      <c r="L54" s="33"/>
    </row>
    <row r="55" spans="1:12" ht="93.75" x14ac:dyDescent="0.25">
      <c r="A55" s="85" t="s">
        <v>28</v>
      </c>
      <c r="B55" s="87" t="s">
        <v>5</v>
      </c>
      <c r="C55" s="87">
        <v>266</v>
      </c>
      <c r="D55" s="3">
        <f t="shared" si="0"/>
        <v>0</v>
      </c>
      <c r="E55" s="1">
        <f t="shared" ref="E55" si="23">E56+E57</f>
        <v>0</v>
      </c>
      <c r="F55" s="1">
        <f t="shared" ref="F55" si="24">F56+F57</f>
        <v>0</v>
      </c>
      <c r="G55" s="3">
        <f t="shared" si="22"/>
        <v>0</v>
      </c>
      <c r="H55" s="1">
        <f t="shared" ref="H55" si="25">H56+H57</f>
        <v>0</v>
      </c>
      <c r="I55" s="2">
        <f t="shared" ref="I55" si="26">I56+I57</f>
        <v>0</v>
      </c>
      <c r="J55" s="33"/>
      <c r="K55" s="33"/>
      <c r="L55" s="33"/>
    </row>
    <row r="56" spans="1:12" ht="18.75" x14ac:dyDescent="0.25">
      <c r="A56" s="130" t="s">
        <v>6</v>
      </c>
      <c r="B56" s="87">
        <v>111</v>
      </c>
      <c r="C56" s="87">
        <v>266</v>
      </c>
      <c r="D56" s="3">
        <f t="shared" si="0"/>
        <v>0</v>
      </c>
      <c r="E56" s="1"/>
      <c r="F56" s="1"/>
      <c r="G56" s="3">
        <f t="shared" si="22"/>
        <v>0</v>
      </c>
      <c r="H56" s="1"/>
      <c r="I56" s="2"/>
      <c r="J56" s="33"/>
      <c r="K56" s="33"/>
      <c r="L56" s="33"/>
    </row>
    <row r="57" spans="1:12" ht="18.75" x14ac:dyDescent="0.25">
      <c r="A57" s="130"/>
      <c r="B57" s="87">
        <v>112</v>
      </c>
      <c r="C57" s="87">
        <v>266</v>
      </c>
      <c r="D57" s="3">
        <f t="shared" si="0"/>
        <v>0</v>
      </c>
      <c r="E57" s="1"/>
      <c r="F57" s="1"/>
      <c r="G57" s="3">
        <f t="shared" si="22"/>
        <v>0</v>
      </c>
      <c r="H57" s="1"/>
      <c r="I57" s="2"/>
      <c r="J57" s="33"/>
      <c r="K57" s="33"/>
      <c r="L57" s="33"/>
    </row>
    <row r="58" spans="1:12" ht="75" x14ac:dyDescent="0.25">
      <c r="A58" s="85" t="s">
        <v>29</v>
      </c>
      <c r="B58" s="87">
        <v>112</v>
      </c>
      <c r="C58" s="87">
        <v>267</v>
      </c>
      <c r="D58" s="3">
        <f t="shared" si="0"/>
        <v>0</v>
      </c>
      <c r="E58" s="1"/>
      <c r="F58" s="1"/>
      <c r="G58" s="3">
        <f t="shared" si="22"/>
        <v>0</v>
      </c>
      <c r="H58" s="1"/>
      <c r="I58" s="2"/>
      <c r="J58" s="33"/>
      <c r="K58" s="33"/>
      <c r="L58" s="33"/>
    </row>
    <row r="59" spans="1:12" ht="18.75" x14ac:dyDescent="0.25">
      <c r="A59" s="85" t="s">
        <v>30</v>
      </c>
      <c r="B59" s="87" t="s">
        <v>5</v>
      </c>
      <c r="C59" s="87">
        <v>290</v>
      </c>
      <c r="D59" s="3">
        <f t="shared" si="0"/>
        <v>300</v>
      </c>
      <c r="E59" s="1">
        <f>E61+E65+E66+E67+E68+E74</f>
        <v>300</v>
      </c>
      <c r="F59" s="1">
        <f>F61+F65+F66+F67+F68+F74</f>
        <v>0</v>
      </c>
      <c r="G59" s="3">
        <f t="shared" si="22"/>
        <v>300</v>
      </c>
      <c r="H59" s="1">
        <f>H61+H65+H66+H67+H68+H74</f>
        <v>300</v>
      </c>
      <c r="I59" s="2">
        <f>I61+I65+I66+I67+I68+I74</f>
        <v>0</v>
      </c>
      <c r="J59" s="33"/>
      <c r="K59" s="33"/>
      <c r="L59" s="33"/>
    </row>
    <row r="60" spans="1:12" ht="18.75" x14ac:dyDescent="0.25">
      <c r="A60" s="85" t="s">
        <v>9</v>
      </c>
      <c r="B60" s="87"/>
      <c r="C60" s="87"/>
      <c r="D60" s="3">
        <f t="shared" si="0"/>
        <v>0</v>
      </c>
      <c r="E60" s="1"/>
      <c r="F60" s="1"/>
      <c r="G60" s="3">
        <f t="shared" si="22"/>
        <v>0</v>
      </c>
      <c r="H60" s="1"/>
      <c r="I60" s="2"/>
      <c r="J60" s="33"/>
      <c r="K60" s="33"/>
      <c r="L60" s="33"/>
    </row>
    <row r="61" spans="1:12" ht="37.5" x14ac:dyDescent="0.25">
      <c r="A61" s="85" t="s">
        <v>31</v>
      </c>
      <c r="B61" s="87" t="s">
        <v>5</v>
      </c>
      <c r="C61" s="87">
        <v>291</v>
      </c>
      <c r="D61" s="3">
        <f t="shared" si="0"/>
        <v>300</v>
      </c>
      <c r="E61" s="1">
        <f t="shared" ref="E61" si="27">E62+E63+E64</f>
        <v>300</v>
      </c>
      <c r="F61" s="1">
        <f t="shared" ref="F61" si="28">F62+F63+F64</f>
        <v>0</v>
      </c>
      <c r="G61" s="3">
        <f t="shared" si="22"/>
        <v>300</v>
      </c>
      <c r="H61" s="1">
        <f t="shared" ref="H61" si="29">H62+H63+H64</f>
        <v>300</v>
      </c>
      <c r="I61" s="2">
        <f t="shared" ref="I61" si="30">I62+I63+I64</f>
        <v>0</v>
      </c>
      <c r="J61" s="33"/>
      <c r="K61" s="33"/>
      <c r="L61" s="33"/>
    </row>
    <row r="62" spans="1:12" ht="18.75" x14ac:dyDescent="0.25">
      <c r="A62" s="130" t="s">
        <v>6</v>
      </c>
      <c r="B62" s="87">
        <v>851</v>
      </c>
      <c r="C62" s="87">
        <v>291</v>
      </c>
      <c r="D62" s="3">
        <f t="shared" si="0"/>
        <v>300</v>
      </c>
      <c r="E62" s="1">
        <v>300</v>
      </c>
      <c r="F62" s="1"/>
      <c r="G62" s="3">
        <f t="shared" si="22"/>
        <v>300</v>
      </c>
      <c r="H62" s="1">
        <v>300</v>
      </c>
      <c r="I62" s="2"/>
      <c r="J62" s="33"/>
      <c r="K62" s="33"/>
      <c r="L62" s="33"/>
    </row>
    <row r="63" spans="1:12" ht="57" customHeight="1" x14ac:dyDescent="0.25">
      <c r="A63" s="130"/>
      <c r="B63" s="87">
        <v>852</v>
      </c>
      <c r="C63" s="87">
        <v>291</v>
      </c>
      <c r="D63" s="3">
        <f t="shared" si="0"/>
        <v>0</v>
      </c>
      <c r="E63" s="1"/>
      <c r="F63" s="1"/>
      <c r="G63" s="3">
        <f t="shared" si="22"/>
        <v>0</v>
      </c>
      <c r="H63" s="1"/>
      <c r="I63" s="2"/>
      <c r="J63" s="33"/>
      <c r="K63" s="33"/>
      <c r="L63" s="33"/>
    </row>
    <row r="64" spans="1:12" ht="18.75" x14ac:dyDescent="0.25">
      <c r="A64" s="130"/>
      <c r="B64" s="87">
        <v>853</v>
      </c>
      <c r="C64" s="87">
        <v>291</v>
      </c>
      <c r="D64" s="3">
        <f t="shared" si="0"/>
        <v>0</v>
      </c>
      <c r="E64" s="1"/>
      <c r="F64" s="1"/>
      <c r="G64" s="3">
        <f t="shared" si="22"/>
        <v>0</v>
      </c>
      <c r="H64" s="1"/>
      <c r="I64" s="2"/>
      <c r="J64" s="33"/>
      <c r="K64" s="33"/>
      <c r="L64" s="33"/>
    </row>
    <row r="65" spans="1:12" ht="112.5" x14ac:dyDescent="0.25">
      <c r="A65" s="85" t="s">
        <v>32</v>
      </c>
      <c r="B65" s="87">
        <v>853</v>
      </c>
      <c r="C65" s="87">
        <v>292</v>
      </c>
      <c r="D65" s="3">
        <f t="shared" si="0"/>
        <v>0</v>
      </c>
      <c r="E65" s="1"/>
      <c r="F65" s="1">
        <v>0</v>
      </c>
      <c r="G65" s="3">
        <f t="shared" si="22"/>
        <v>0</v>
      </c>
      <c r="H65" s="1"/>
      <c r="I65" s="2">
        <v>0</v>
      </c>
      <c r="J65" s="33"/>
      <c r="K65" s="33"/>
      <c r="L65" s="33"/>
    </row>
    <row r="66" spans="1:12" ht="131.25" x14ac:dyDescent="0.25">
      <c r="A66" s="85" t="s">
        <v>33</v>
      </c>
      <c r="B66" s="87">
        <v>853</v>
      </c>
      <c r="C66" s="87">
        <v>293</v>
      </c>
      <c r="D66" s="3">
        <f t="shared" si="0"/>
        <v>0</v>
      </c>
      <c r="E66" s="1"/>
      <c r="F66" s="1">
        <v>0</v>
      </c>
      <c r="G66" s="3">
        <f t="shared" si="22"/>
        <v>0</v>
      </c>
      <c r="H66" s="1"/>
      <c r="I66" s="2">
        <v>0</v>
      </c>
      <c r="J66" s="33"/>
      <c r="K66" s="33"/>
      <c r="L66" s="33"/>
    </row>
    <row r="67" spans="1:12" ht="56.25" x14ac:dyDescent="0.25">
      <c r="A67" s="85" t="s">
        <v>148</v>
      </c>
      <c r="B67" s="87">
        <v>853</v>
      </c>
      <c r="C67" s="87">
        <v>295</v>
      </c>
      <c r="D67" s="3">
        <f t="shared" si="0"/>
        <v>0</v>
      </c>
      <c r="E67" s="1"/>
      <c r="F67" s="1">
        <v>0</v>
      </c>
      <c r="G67" s="3">
        <f t="shared" si="22"/>
        <v>0</v>
      </c>
      <c r="H67" s="1"/>
      <c r="I67" s="2">
        <v>0</v>
      </c>
      <c r="J67" s="33"/>
      <c r="K67" s="33"/>
      <c r="L67" s="33"/>
    </row>
    <row r="68" spans="1:12" ht="56.25" x14ac:dyDescent="0.25">
      <c r="A68" s="85" t="s">
        <v>34</v>
      </c>
      <c r="B68" s="87" t="s">
        <v>5</v>
      </c>
      <c r="C68" s="87">
        <v>296</v>
      </c>
      <c r="D68" s="3">
        <f t="shared" si="0"/>
        <v>0</v>
      </c>
      <c r="E68" s="1">
        <f t="shared" ref="E68" si="31">E69+E70+E71+E72+E73</f>
        <v>0</v>
      </c>
      <c r="F68" s="1">
        <f t="shared" ref="F68" si="32">F69+F70+F71+F72+F73</f>
        <v>0</v>
      </c>
      <c r="G68" s="3">
        <f t="shared" si="22"/>
        <v>0</v>
      </c>
      <c r="H68" s="1">
        <f t="shared" ref="H68" si="33">H69+H70+H71+H72+H73</f>
        <v>0</v>
      </c>
      <c r="I68" s="2">
        <f t="shared" ref="I68" si="34">I69+I70+I71+I72+I73</f>
        <v>0</v>
      </c>
      <c r="J68" s="33"/>
      <c r="K68" s="33"/>
      <c r="L68" s="33"/>
    </row>
    <row r="69" spans="1:12" ht="18.75" x14ac:dyDescent="0.25">
      <c r="A69" s="130" t="s">
        <v>6</v>
      </c>
      <c r="B69" s="87">
        <v>244</v>
      </c>
      <c r="C69" s="87">
        <v>296</v>
      </c>
      <c r="D69" s="3">
        <f t="shared" si="0"/>
        <v>0</v>
      </c>
      <c r="E69" s="1"/>
      <c r="F69" s="1"/>
      <c r="G69" s="3">
        <f t="shared" si="22"/>
        <v>0</v>
      </c>
      <c r="H69" s="1"/>
      <c r="I69" s="2"/>
      <c r="J69" s="33"/>
      <c r="K69" s="33"/>
      <c r="L69" s="33"/>
    </row>
    <row r="70" spans="1:12" ht="18.75" x14ac:dyDescent="0.25">
      <c r="A70" s="130"/>
      <c r="B70" s="87">
        <v>340</v>
      </c>
      <c r="C70" s="87">
        <v>296</v>
      </c>
      <c r="D70" s="3">
        <f t="shared" si="0"/>
        <v>0</v>
      </c>
      <c r="E70" s="1"/>
      <c r="F70" s="1"/>
      <c r="G70" s="3">
        <f t="shared" si="22"/>
        <v>0</v>
      </c>
      <c r="H70" s="1"/>
      <c r="I70" s="2"/>
      <c r="J70" s="33"/>
      <c r="K70" s="33"/>
      <c r="L70" s="33"/>
    </row>
    <row r="71" spans="1:12" ht="18.75" x14ac:dyDescent="0.25">
      <c r="A71" s="130"/>
      <c r="B71" s="87">
        <v>350</v>
      </c>
      <c r="C71" s="87">
        <v>296</v>
      </c>
      <c r="D71" s="3">
        <f t="shared" si="0"/>
        <v>0</v>
      </c>
      <c r="E71" s="1"/>
      <c r="F71" s="1"/>
      <c r="G71" s="3">
        <f t="shared" si="22"/>
        <v>0</v>
      </c>
      <c r="H71" s="1"/>
      <c r="I71" s="2"/>
      <c r="J71" s="33"/>
      <c r="K71" s="33"/>
      <c r="L71" s="33"/>
    </row>
    <row r="72" spans="1:12" ht="18.75" x14ac:dyDescent="0.25">
      <c r="A72" s="130"/>
      <c r="B72" s="87">
        <v>360</v>
      </c>
      <c r="C72" s="87">
        <v>296</v>
      </c>
      <c r="D72" s="3">
        <f t="shared" si="0"/>
        <v>0</v>
      </c>
      <c r="E72" s="1"/>
      <c r="F72" s="1"/>
      <c r="G72" s="3">
        <f t="shared" si="22"/>
        <v>0</v>
      </c>
      <c r="H72" s="1"/>
      <c r="I72" s="2"/>
      <c r="J72" s="33"/>
      <c r="K72" s="33"/>
      <c r="L72" s="33"/>
    </row>
    <row r="73" spans="1:12" ht="18.75" x14ac:dyDescent="0.25">
      <c r="A73" s="130"/>
      <c r="B73" s="87">
        <v>853</v>
      </c>
      <c r="C73" s="87">
        <v>296</v>
      </c>
      <c r="D73" s="3">
        <f t="shared" ref="D73:D94" si="35">E73+F73</f>
        <v>0</v>
      </c>
      <c r="E73" s="1"/>
      <c r="F73" s="1"/>
      <c r="G73" s="3">
        <f t="shared" si="22"/>
        <v>0</v>
      </c>
      <c r="H73" s="1"/>
      <c r="I73" s="2"/>
      <c r="J73" s="33"/>
      <c r="K73" s="33"/>
      <c r="L73" s="33"/>
    </row>
    <row r="74" spans="1:12" ht="57.6" customHeight="1" x14ac:dyDescent="0.25">
      <c r="A74" s="85" t="s">
        <v>35</v>
      </c>
      <c r="B74" s="87" t="s">
        <v>5</v>
      </c>
      <c r="C74" s="87">
        <v>297</v>
      </c>
      <c r="D74" s="3">
        <f t="shared" si="35"/>
        <v>0</v>
      </c>
      <c r="E74" s="1">
        <f t="shared" ref="E74" si="36">E75+E76</f>
        <v>0</v>
      </c>
      <c r="F74" s="1">
        <f t="shared" ref="F74" si="37">F75+F76</f>
        <v>0</v>
      </c>
      <c r="G74" s="3">
        <f t="shared" si="22"/>
        <v>0</v>
      </c>
      <c r="H74" s="1">
        <f t="shared" ref="H74" si="38">H75+H76</f>
        <v>0</v>
      </c>
      <c r="I74" s="2">
        <f t="shared" ref="I74" si="39">I75+I76</f>
        <v>0</v>
      </c>
      <c r="J74" s="33"/>
      <c r="K74" s="33"/>
      <c r="L74" s="33"/>
    </row>
    <row r="75" spans="1:12" ht="18.75" x14ac:dyDescent="0.25">
      <c r="A75" s="130" t="s">
        <v>6</v>
      </c>
      <c r="B75" s="87">
        <v>244</v>
      </c>
      <c r="C75" s="87">
        <v>297</v>
      </c>
      <c r="D75" s="3">
        <f t="shared" si="35"/>
        <v>0</v>
      </c>
      <c r="E75" s="1"/>
      <c r="F75" s="1"/>
      <c r="G75" s="3">
        <f t="shared" si="22"/>
        <v>0</v>
      </c>
      <c r="H75" s="1"/>
      <c r="I75" s="2"/>
      <c r="J75" s="33"/>
      <c r="K75" s="33"/>
      <c r="L75" s="33"/>
    </row>
    <row r="76" spans="1:12" ht="18.75" x14ac:dyDescent="0.25">
      <c r="A76" s="130"/>
      <c r="B76" s="87">
        <v>853</v>
      </c>
      <c r="C76" s="87">
        <v>297</v>
      </c>
      <c r="D76" s="3">
        <f t="shared" si="35"/>
        <v>0</v>
      </c>
      <c r="E76" s="1"/>
      <c r="F76" s="1"/>
      <c r="G76" s="3">
        <f t="shared" si="22"/>
        <v>0</v>
      </c>
      <c r="H76" s="1"/>
      <c r="I76" s="2"/>
      <c r="J76" s="33"/>
      <c r="K76" s="33"/>
      <c r="L76" s="33"/>
    </row>
    <row r="77" spans="1:12" ht="56.25" x14ac:dyDescent="0.25">
      <c r="A77" s="85" t="s">
        <v>59</v>
      </c>
      <c r="B77" s="87" t="s">
        <v>5</v>
      </c>
      <c r="C77" s="87">
        <v>300</v>
      </c>
      <c r="D77" s="3">
        <f t="shared" si="35"/>
        <v>0</v>
      </c>
      <c r="E77" s="1">
        <f>E79+E81+E80</f>
        <v>0</v>
      </c>
      <c r="F77" s="1">
        <f>F79+F81+F80</f>
        <v>0</v>
      </c>
      <c r="G77" s="3">
        <f t="shared" si="22"/>
        <v>0</v>
      </c>
      <c r="H77" s="1">
        <f>H79+H81+H80</f>
        <v>0</v>
      </c>
      <c r="I77" s="2">
        <f>I79+I81+I80</f>
        <v>0</v>
      </c>
      <c r="J77" s="33"/>
      <c r="K77" s="33"/>
      <c r="L77" s="33"/>
    </row>
    <row r="78" spans="1:12" ht="18.75" x14ac:dyDescent="0.25">
      <c r="A78" s="85" t="s">
        <v>9</v>
      </c>
      <c r="B78" s="87"/>
      <c r="C78" s="87"/>
      <c r="D78" s="3"/>
      <c r="E78" s="1"/>
      <c r="F78" s="1"/>
      <c r="G78" s="3"/>
      <c r="H78" s="1"/>
      <c r="I78" s="2"/>
      <c r="J78" s="33"/>
      <c r="K78" s="33"/>
      <c r="L78" s="33"/>
    </row>
    <row r="79" spans="1:12" ht="66" customHeight="1" x14ac:dyDescent="0.25">
      <c r="A79" s="85" t="s">
        <v>36</v>
      </c>
      <c r="B79" s="87">
        <v>244</v>
      </c>
      <c r="C79" s="87">
        <v>310</v>
      </c>
      <c r="D79" s="3">
        <f t="shared" si="35"/>
        <v>0</v>
      </c>
      <c r="E79" s="1"/>
      <c r="F79" s="1"/>
      <c r="G79" s="3">
        <f t="shared" ref="G79:G81" si="40">H79+I79</f>
        <v>0</v>
      </c>
      <c r="H79" s="1"/>
      <c r="I79" s="2"/>
      <c r="J79" s="33"/>
      <c r="K79" s="33"/>
      <c r="L79" s="33"/>
    </row>
    <row r="80" spans="1:12" ht="79.150000000000006" customHeight="1" x14ac:dyDescent="0.25">
      <c r="A80" s="85" t="s">
        <v>68</v>
      </c>
      <c r="B80" s="87">
        <v>244</v>
      </c>
      <c r="C80" s="87">
        <v>320</v>
      </c>
      <c r="D80" s="3">
        <f t="shared" si="35"/>
        <v>0</v>
      </c>
      <c r="E80" s="1"/>
      <c r="F80" s="1"/>
      <c r="G80" s="3">
        <f t="shared" si="40"/>
        <v>0</v>
      </c>
      <c r="H80" s="1"/>
      <c r="I80" s="2"/>
      <c r="J80" s="33"/>
      <c r="K80" s="33"/>
      <c r="L80" s="33"/>
    </row>
    <row r="81" spans="1:12" ht="75" x14ac:dyDescent="0.25">
      <c r="A81" s="85" t="s">
        <v>60</v>
      </c>
      <c r="B81" s="87" t="s">
        <v>5</v>
      </c>
      <c r="C81" s="87">
        <v>340</v>
      </c>
      <c r="D81" s="3">
        <f t="shared" si="35"/>
        <v>0</v>
      </c>
      <c r="E81" s="1">
        <f>E83+E84+E85+E86+E87+E88+E89</f>
        <v>0</v>
      </c>
      <c r="F81" s="1">
        <f>F83+F84+F85+F86+F87+F88+F89</f>
        <v>0</v>
      </c>
      <c r="G81" s="3">
        <f t="shared" si="40"/>
        <v>0</v>
      </c>
      <c r="H81" s="1">
        <f>H83+H84+H85+H86+H87+H88+H89</f>
        <v>0</v>
      </c>
      <c r="I81" s="2">
        <f>I83+I84+I85+I86+I87+I88+I89</f>
        <v>0</v>
      </c>
      <c r="J81" s="33"/>
      <c r="K81" s="33"/>
      <c r="L81" s="33"/>
    </row>
    <row r="82" spans="1:12" ht="18.75" x14ac:dyDescent="0.25">
      <c r="A82" s="85" t="s">
        <v>6</v>
      </c>
      <c r="B82" s="87"/>
      <c r="C82" s="87"/>
      <c r="D82" s="3"/>
      <c r="E82" s="1"/>
      <c r="F82" s="1"/>
      <c r="G82" s="3"/>
      <c r="H82" s="1"/>
      <c r="I82" s="2"/>
      <c r="J82" s="33"/>
      <c r="K82" s="33"/>
      <c r="L82" s="33"/>
    </row>
    <row r="83" spans="1:12" ht="139.15" customHeight="1" x14ac:dyDescent="0.25">
      <c r="A83" s="85" t="s">
        <v>37</v>
      </c>
      <c r="B83" s="87">
        <v>244</v>
      </c>
      <c r="C83" s="87">
        <v>341</v>
      </c>
      <c r="D83" s="3">
        <f t="shared" si="35"/>
        <v>0</v>
      </c>
      <c r="E83" s="1"/>
      <c r="F83" s="1"/>
      <c r="G83" s="3">
        <f t="shared" ref="G83:G90" si="41">H83+I83</f>
        <v>0</v>
      </c>
      <c r="H83" s="1"/>
      <c r="I83" s="2"/>
      <c r="J83" s="33"/>
      <c r="K83" s="33"/>
      <c r="L83" s="33"/>
    </row>
    <row r="84" spans="1:12" ht="70.900000000000006" customHeight="1" x14ac:dyDescent="0.25">
      <c r="A84" s="85" t="s">
        <v>38</v>
      </c>
      <c r="B84" s="87">
        <v>244</v>
      </c>
      <c r="C84" s="87">
        <v>342</v>
      </c>
      <c r="D84" s="3">
        <f t="shared" si="35"/>
        <v>0</v>
      </c>
      <c r="E84" s="1"/>
      <c r="F84" s="1"/>
      <c r="G84" s="3">
        <f t="shared" si="41"/>
        <v>0</v>
      </c>
      <c r="H84" s="1"/>
      <c r="I84" s="2"/>
      <c r="J84" s="33"/>
      <c r="K84" s="33"/>
      <c r="L84" s="33"/>
    </row>
    <row r="85" spans="1:12" ht="88.9" customHeight="1" x14ac:dyDescent="0.25">
      <c r="A85" s="85" t="s">
        <v>39</v>
      </c>
      <c r="B85" s="87">
        <v>244</v>
      </c>
      <c r="C85" s="87">
        <v>343</v>
      </c>
      <c r="D85" s="3">
        <f t="shared" si="35"/>
        <v>0</v>
      </c>
      <c r="E85" s="1"/>
      <c r="F85" s="1"/>
      <c r="G85" s="3">
        <f t="shared" si="41"/>
        <v>0</v>
      </c>
      <c r="H85" s="1"/>
      <c r="I85" s="2"/>
      <c r="J85" s="33"/>
      <c r="K85" s="33"/>
      <c r="L85" s="33"/>
    </row>
    <row r="86" spans="1:12" ht="85.15" customHeight="1" x14ac:dyDescent="0.25">
      <c r="A86" s="85" t="s">
        <v>40</v>
      </c>
      <c r="B86" s="87">
        <v>244</v>
      </c>
      <c r="C86" s="87">
        <v>344</v>
      </c>
      <c r="D86" s="3">
        <f t="shared" si="35"/>
        <v>0</v>
      </c>
      <c r="E86" s="1"/>
      <c r="F86" s="1"/>
      <c r="G86" s="3">
        <f t="shared" si="41"/>
        <v>0</v>
      </c>
      <c r="H86" s="1"/>
      <c r="I86" s="2"/>
      <c r="J86" s="33"/>
      <c r="K86" s="33"/>
      <c r="L86" s="33"/>
    </row>
    <row r="87" spans="1:12" ht="60" customHeight="1" x14ac:dyDescent="0.25">
      <c r="A87" s="85" t="s">
        <v>41</v>
      </c>
      <c r="B87" s="87">
        <v>244</v>
      </c>
      <c r="C87" s="87">
        <v>345</v>
      </c>
      <c r="D87" s="3">
        <f t="shared" si="35"/>
        <v>0</v>
      </c>
      <c r="E87" s="1"/>
      <c r="F87" s="1"/>
      <c r="G87" s="3">
        <f t="shared" si="41"/>
        <v>0</v>
      </c>
      <c r="H87" s="1"/>
      <c r="I87" s="2"/>
      <c r="J87" s="33"/>
      <c r="K87" s="33"/>
      <c r="L87" s="33"/>
    </row>
    <row r="88" spans="1:12" ht="99" customHeight="1" x14ac:dyDescent="0.25">
      <c r="A88" s="85" t="s">
        <v>42</v>
      </c>
      <c r="B88" s="87">
        <v>244</v>
      </c>
      <c r="C88" s="87">
        <v>346</v>
      </c>
      <c r="D88" s="3">
        <f t="shared" si="35"/>
        <v>0</v>
      </c>
      <c r="E88" s="1"/>
      <c r="F88" s="1"/>
      <c r="G88" s="3">
        <f t="shared" si="41"/>
        <v>0</v>
      </c>
      <c r="H88" s="1"/>
      <c r="I88" s="2"/>
      <c r="J88" s="33"/>
      <c r="K88" s="33"/>
      <c r="L88" s="33"/>
    </row>
    <row r="89" spans="1:12" ht="124.15" customHeight="1" x14ac:dyDescent="0.25">
      <c r="A89" s="85" t="s">
        <v>43</v>
      </c>
      <c r="B89" s="87">
        <v>244</v>
      </c>
      <c r="C89" s="87">
        <v>349</v>
      </c>
      <c r="D89" s="3">
        <f t="shared" si="35"/>
        <v>0</v>
      </c>
      <c r="E89" s="1"/>
      <c r="F89" s="1"/>
      <c r="G89" s="3">
        <f t="shared" si="41"/>
        <v>0</v>
      </c>
      <c r="H89" s="1"/>
      <c r="I89" s="2"/>
      <c r="J89" s="33"/>
      <c r="K89" s="33"/>
      <c r="L89" s="33"/>
    </row>
    <row r="90" spans="1:12" ht="56.25" x14ac:dyDescent="0.25">
      <c r="A90" s="85" t="s">
        <v>67</v>
      </c>
      <c r="B90" s="87" t="s">
        <v>5</v>
      </c>
      <c r="C90" s="87" t="s">
        <v>5</v>
      </c>
      <c r="D90" s="3">
        <f t="shared" si="35"/>
        <v>0</v>
      </c>
      <c r="E90" s="1">
        <f t="shared" ref="E90" si="42">E92+E93+E94</f>
        <v>0</v>
      </c>
      <c r="F90" s="1">
        <f t="shared" ref="F90" si="43">F92+F93+F94</f>
        <v>0</v>
      </c>
      <c r="G90" s="3">
        <f t="shared" si="41"/>
        <v>0</v>
      </c>
      <c r="H90" s="1">
        <f t="shared" ref="H90" si="44">H92+H93+H94</f>
        <v>0</v>
      </c>
      <c r="I90" s="2">
        <f t="shared" ref="I90" si="45">I92+I93+I94</f>
        <v>0</v>
      </c>
      <c r="J90" s="33"/>
      <c r="K90" s="33"/>
      <c r="L90" s="33"/>
    </row>
    <row r="91" spans="1:12" ht="18.600000000000001" customHeight="1" x14ac:dyDescent="0.25">
      <c r="A91" s="85" t="s">
        <v>6</v>
      </c>
      <c r="B91" s="87"/>
      <c r="C91" s="87"/>
      <c r="D91" s="3"/>
      <c r="E91" s="1"/>
      <c r="F91" s="1"/>
      <c r="G91" s="3"/>
      <c r="H91" s="1"/>
      <c r="I91" s="2"/>
      <c r="J91" s="33"/>
      <c r="K91" s="33"/>
      <c r="L91" s="33"/>
    </row>
    <row r="92" spans="1:12" ht="39" customHeight="1" x14ac:dyDescent="0.25">
      <c r="A92" s="85" t="s">
        <v>181</v>
      </c>
      <c r="B92" s="87">
        <v>180</v>
      </c>
      <c r="C92" s="87" t="s">
        <v>5</v>
      </c>
      <c r="D92" s="3">
        <f t="shared" si="35"/>
        <v>0</v>
      </c>
      <c r="E92" s="1"/>
      <c r="F92" s="1"/>
      <c r="G92" s="3">
        <f t="shared" ref="G92:G94" si="46">H92+I92</f>
        <v>0</v>
      </c>
      <c r="H92" s="1"/>
      <c r="I92" s="2"/>
      <c r="J92" s="33"/>
      <c r="K92" s="33"/>
      <c r="L92" s="33"/>
    </row>
    <row r="93" spans="1:12" ht="61.9" customHeight="1" x14ac:dyDescent="0.25">
      <c r="A93" s="85" t="s">
        <v>182</v>
      </c>
      <c r="B93" s="87">
        <v>180</v>
      </c>
      <c r="C93" s="87" t="s">
        <v>5</v>
      </c>
      <c r="D93" s="3">
        <f t="shared" si="35"/>
        <v>0</v>
      </c>
      <c r="E93" s="1"/>
      <c r="F93" s="1"/>
      <c r="G93" s="3">
        <f t="shared" si="46"/>
        <v>0</v>
      </c>
      <c r="H93" s="1"/>
      <c r="I93" s="2"/>
      <c r="J93" s="33"/>
      <c r="K93" s="33"/>
      <c r="L93" s="33"/>
    </row>
    <row r="94" spans="1:12" ht="47.45" customHeight="1" thickBot="1" x14ac:dyDescent="0.3">
      <c r="A94" s="29" t="s">
        <v>183</v>
      </c>
      <c r="B94" s="30">
        <v>180</v>
      </c>
      <c r="C94" s="30" t="s">
        <v>5</v>
      </c>
      <c r="D94" s="31">
        <f t="shared" si="35"/>
        <v>0</v>
      </c>
      <c r="E94" s="32"/>
      <c r="F94" s="32"/>
      <c r="G94" s="31">
        <f t="shared" si="46"/>
        <v>0</v>
      </c>
      <c r="H94" s="32"/>
      <c r="I94" s="76"/>
      <c r="J94" s="33"/>
      <c r="K94" s="33"/>
      <c r="L94" s="33"/>
    </row>
    <row r="95" spans="1:12" ht="18.75" x14ac:dyDescent="0.25">
      <c r="A95" s="12"/>
      <c r="B95" s="16"/>
      <c r="C95" s="16"/>
      <c r="D95" s="33"/>
      <c r="E95" s="33"/>
      <c r="F95" s="33"/>
    </row>
    <row r="96" spans="1:12" x14ac:dyDescent="0.25">
      <c r="A96" s="9"/>
    </row>
    <row r="97" spans="1:6" ht="37.5" x14ac:dyDescent="0.3">
      <c r="A97" s="26" t="s">
        <v>52</v>
      </c>
      <c r="B97" s="132"/>
      <c r="C97" s="132"/>
      <c r="D97" s="8"/>
      <c r="E97" s="132" t="s">
        <v>247</v>
      </c>
      <c r="F97" s="132"/>
    </row>
    <row r="98" spans="1:6" ht="18.75" x14ac:dyDescent="0.3">
      <c r="A98" s="26"/>
      <c r="B98" s="139" t="s">
        <v>53</v>
      </c>
      <c r="C98" s="139"/>
      <c r="D98" s="8"/>
      <c r="E98" s="139" t="s">
        <v>54</v>
      </c>
      <c r="F98" s="139"/>
    </row>
    <row r="99" spans="1:6" ht="18.75" x14ac:dyDescent="0.3">
      <c r="A99" s="26"/>
      <c r="B99" s="8"/>
      <c r="C99" s="8"/>
      <c r="D99" s="8"/>
      <c r="E99" s="8"/>
      <c r="F99" s="8"/>
    </row>
    <row r="100" spans="1:6" ht="37.5" x14ac:dyDescent="0.3">
      <c r="A100" s="26" t="s">
        <v>55</v>
      </c>
      <c r="B100" s="132"/>
      <c r="C100" s="132"/>
      <c r="D100" s="8"/>
      <c r="E100" s="132"/>
      <c r="F100" s="132"/>
    </row>
    <row r="101" spans="1:6" ht="18.75" x14ac:dyDescent="0.3">
      <c r="A101" s="26"/>
      <c r="B101" s="139" t="s">
        <v>53</v>
      </c>
      <c r="C101" s="139"/>
      <c r="D101" s="8"/>
      <c r="E101" s="139" t="s">
        <v>54</v>
      </c>
      <c r="F101" s="139"/>
    </row>
    <row r="102" spans="1:6" ht="18.75" x14ac:dyDescent="0.3">
      <c r="A102" s="26"/>
      <c r="B102" s="80"/>
      <c r="C102" s="80"/>
      <c r="D102" s="8"/>
      <c r="E102" s="80"/>
      <c r="F102" s="80"/>
    </row>
    <row r="103" spans="1:6" ht="18.75" x14ac:dyDescent="0.3">
      <c r="A103" s="26" t="s">
        <v>56</v>
      </c>
      <c r="B103" s="132"/>
      <c r="C103" s="132"/>
      <c r="D103" s="8"/>
      <c r="E103" s="132"/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 t="s">
        <v>57</v>
      </c>
      <c r="B105" s="8"/>
      <c r="C105" s="8"/>
      <c r="D105" s="8"/>
      <c r="E105" s="8"/>
      <c r="F105" s="8"/>
    </row>
    <row r="106" spans="1:6" ht="18.75" x14ac:dyDescent="0.3">
      <c r="A106" s="140" t="s">
        <v>284</v>
      </c>
      <c r="B106" s="140"/>
      <c r="C106" s="8"/>
      <c r="D106" s="8"/>
      <c r="E106" s="8"/>
      <c r="F106" s="8"/>
    </row>
  </sheetData>
  <mergeCells count="31">
    <mergeCell ref="B104:C104"/>
    <mergeCell ref="E104:F104"/>
    <mergeCell ref="A106:B106"/>
    <mergeCell ref="B98:C98"/>
    <mergeCell ref="E98:F98"/>
    <mergeCell ref="B101:C101"/>
    <mergeCell ref="E101:F101"/>
    <mergeCell ref="B103:C103"/>
    <mergeCell ref="E103:F103"/>
    <mergeCell ref="G5:G6"/>
    <mergeCell ref="H5:I5"/>
    <mergeCell ref="E5:F5"/>
    <mergeCell ref="A2:I2"/>
    <mergeCell ref="A1:I1"/>
    <mergeCell ref="A5:A6"/>
    <mergeCell ref="B5:B6"/>
    <mergeCell ref="C5:C6"/>
    <mergeCell ref="D5:D6"/>
    <mergeCell ref="C3:G3"/>
    <mergeCell ref="B97:C97"/>
    <mergeCell ref="E97:F97"/>
    <mergeCell ref="B100:C100"/>
    <mergeCell ref="E100:F100"/>
    <mergeCell ref="A27:A28"/>
    <mergeCell ref="A33:A34"/>
    <mergeCell ref="A44:A45"/>
    <mergeCell ref="A47:A51"/>
    <mergeCell ref="A56:A57"/>
    <mergeCell ref="A62:A64"/>
    <mergeCell ref="A69:A73"/>
    <mergeCell ref="A75:A76"/>
  </mergeCells>
  <pageMargins left="0.78740157480314965" right="0.78740157480314965" top="1.3779527559055118" bottom="0.39370078740157483" header="0.31496062992125984" footer="0.31496062992125984"/>
  <pageSetup paperSize="9" scale="73" firstPageNumber="45" orientation="landscape" useFirstPageNumber="1" r:id="rId1"/>
  <headerFooter>
    <oddHeader>&amp;R&amp;P</oddHeader>
  </headerFooter>
  <rowBreaks count="2" manualBreakCount="2">
    <brk id="30" max="16383" man="1"/>
    <brk id="7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4"/>
  <sheetViews>
    <sheetView topLeftCell="A109" zoomScaleNormal="100" workbookViewId="0">
      <selection activeCell="E111" sqref="E111:F111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9" width="24.28515625" style="5" customWidth="1"/>
    <col min="10" max="10" width="8.85546875" style="5"/>
    <col min="11" max="16" width="12.28515625" style="5" bestFit="1" customWidth="1"/>
    <col min="17" max="16384" width="8.85546875" style="5"/>
  </cols>
  <sheetData>
    <row r="1" spans="1:9" ht="18.75" x14ac:dyDescent="0.25">
      <c r="A1" s="129" t="s">
        <v>276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295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27"/>
    </row>
    <row r="4" spans="1:9" ht="19.5" thickBot="1" x14ac:dyDescent="0.3">
      <c r="A4" s="4"/>
      <c r="D4" s="131" t="s">
        <v>243</v>
      </c>
      <c r="E4" s="131"/>
      <c r="F4" s="131"/>
      <c r="G4" s="131"/>
      <c r="H4" s="131"/>
      <c r="I4" s="4" t="s">
        <v>51</v>
      </c>
    </row>
    <row r="5" spans="1:9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251</v>
      </c>
      <c r="F5" s="126"/>
      <c r="G5" s="126" t="s">
        <v>1</v>
      </c>
      <c r="H5" s="126" t="s">
        <v>252</v>
      </c>
      <c r="I5" s="128"/>
    </row>
    <row r="6" spans="1:9" ht="79.5" thickBot="1" x14ac:dyDescent="0.3">
      <c r="A6" s="134"/>
      <c r="B6" s="127"/>
      <c r="C6" s="136"/>
      <c r="D6" s="127"/>
      <c r="E6" s="84" t="s">
        <v>3</v>
      </c>
      <c r="F6" s="84" t="s">
        <v>4</v>
      </c>
      <c r="G6" s="127"/>
      <c r="H6" s="84" t="s">
        <v>3</v>
      </c>
      <c r="I6" s="34" t="s">
        <v>4</v>
      </c>
    </row>
    <row r="7" spans="1:9" ht="18.600000000000001" thickBot="1" x14ac:dyDescent="0.35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5">
        <v>9</v>
      </c>
    </row>
    <row r="8" spans="1:9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7"/>
      <c r="G8" s="37">
        <f>H8+I8</f>
        <v>0</v>
      </c>
      <c r="H8" s="37"/>
      <c r="I8" s="38"/>
    </row>
    <row r="9" spans="1:9" ht="56.25" x14ac:dyDescent="0.25">
      <c r="A9" s="85" t="s">
        <v>48</v>
      </c>
      <c r="B9" s="87" t="s">
        <v>5</v>
      </c>
      <c r="C9" s="87" t="s">
        <v>5</v>
      </c>
      <c r="D9" s="3">
        <f t="shared" ref="D9:D72" si="0">E9+F9</f>
        <v>0</v>
      </c>
      <c r="E9" s="3">
        <f>E8+E10-E25+E98</f>
        <v>0</v>
      </c>
      <c r="F9" s="3">
        <f>F8+F10-F25+F98</f>
        <v>0</v>
      </c>
      <c r="G9" s="3">
        <f t="shared" ref="G9:G10" si="1">H9+I9</f>
        <v>0</v>
      </c>
      <c r="H9" s="3">
        <f>H8+H10-H25+H98</f>
        <v>0</v>
      </c>
      <c r="I9" s="28">
        <f>I8+I10-I25+I98</f>
        <v>0</v>
      </c>
    </row>
    <row r="10" spans="1:9" ht="18.75" x14ac:dyDescent="0.25">
      <c r="A10" s="85" t="s">
        <v>49</v>
      </c>
      <c r="B10" s="87" t="s">
        <v>5</v>
      </c>
      <c r="C10" s="87" t="s">
        <v>5</v>
      </c>
      <c r="D10" s="1">
        <f t="shared" si="0"/>
        <v>20000</v>
      </c>
      <c r="E10" s="1">
        <f>E12+E13+E14+E15+E16+E17+E21</f>
        <v>20000</v>
      </c>
      <c r="F10" s="1">
        <f>F12+F13+F14+F15+F16+F17+F21+F94</f>
        <v>0</v>
      </c>
      <c r="G10" s="1">
        <f t="shared" si="1"/>
        <v>20000</v>
      </c>
      <c r="H10" s="1">
        <f>H12+H13+H14+H15+H16+H17+H21</f>
        <v>20000</v>
      </c>
      <c r="I10" s="2">
        <f>I12+I13+I14+I15+I16+I17+I21+I94</f>
        <v>0</v>
      </c>
    </row>
    <row r="11" spans="1:9" ht="18.75" x14ac:dyDescent="0.25">
      <c r="A11" s="85" t="s">
        <v>6</v>
      </c>
      <c r="B11" s="87"/>
      <c r="C11" s="87"/>
      <c r="D11" s="1"/>
      <c r="E11" s="1"/>
      <c r="F11" s="1"/>
      <c r="G11" s="1"/>
      <c r="H11" s="1"/>
      <c r="I11" s="2"/>
    </row>
    <row r="12" spans="1:9" ht="37.5" x14ac:dyDescent="0.25">
      <c r="A12" s="85" t="s">
        <v>66</v>
      </c>
      <c r="B12" s="87">
        <v>120</v>
      </c>
      <c r="C12" s="87" t="s">
        <v>5</v>
      </c>
      <c r="D12" s="1">
        <f t="shared" si="0"/>
        <v>0</v>
      </c>
      <c r="E12" s="1"/>
      <c r="F12" s="1"/>
      <c r="G12" s="1">
        <f t="shared" ref="G12:G17" si="2">H12+I12</f>
        <v>0</v>
      </c>
      <c r="H12" s="1"/>
      <c r="I12" s="2"/>
    </row>
    <row r="13" spans="1:9" ht="93.75" x14ac:dyDescent="0.25">
      <c r="A13" s="85" t="s">
        <v>65</v>
      </c>
      <c r="B13" s="87">
        <v>130</v>
      </c>
      <c r="C13" s="87" t="s">
        <v>5</v>
      </c>
      <c r="D13" s="1">
        <f t="shared" si="0"/>
        <v>20000</v>
      </c>
      <c r="E13" s="1">
        <v>20000</v>
      </c>
      <c r="F13" s="1"/>
      <c r="G13" s="1">
        <f t="shared" si="2"/>
        <v>20000</v>
      </c>
      <c r="H13" s="1">
        <v>20000</v>
      </c>
      <c r="I13" s="2"/>
    </row>
    <row r="14" spans="1:9" ht="93.75" x14ac:dyDescent="0.25">
      <c r="A14" s="85" t="s">
        <v>64</v>
      </c>
      <c r="B14" s="87">
        <v>140</v>
      </c>
      <c r="C14" s="87" t="s">
        <v>5</v>
      </c>
      <c r="D14" s="1">
        <f t="shared" si="0"/>
        <v>0</v>
      </c>
      <c r="E14" s="1"/>
      <c r="F14" s="1"/>
      <c r="G14" s="1">
        <f t="shared" si="2"/>
        <v>0</v>
      </c>
      <c r="H14" s="1"/>
      <c r="I14" s="2"/>
    </row>
    <row r="15" spans="1:9" ht="56.25" x14ac:dyDescent="0.25">
      <c r="A15" s="85" t="s">
        <v>63</v>
      </c>
      <c r="B15" s="87">
        <v>150</v>
      </c>
      <c r="C15" s="87" t="s">
        <v>5</v>
      </c>
      <c r="D15" s="1">
        <f t="shared" si="0"/>
        <v>0</v>
      </c>
      <c r="E15" s="1"/>
      <c r="F15" s="1"/>
      <c r="G15" s="1">
        <f t="shared" si="2"/>
        <v>0</v>
      </c>
      <c r="H15" s="1"/>
      <c r="I15" s="2"/>
    </row>
    <row r="16" spans="1:9" ht="18.75" x14ac:dyDescent="0.25">
      <c r="A16" s="85" t="s">
        <v>62</v>
      </c>
      <c r="B16" s="87">
        <v>180</v>
      </c>
      <c r="C16" s="87" t="s">
        <v>5</v>
      </c>
      <c r="D16" s="1">
        <f t="shared" si="0"/>
        <v>0</v>
      </c>
      <c r="E16" s="1"/>
      <c r="F16" s="1"/>
      <c r="G16" s="1">
        <f t="shared" si="2"/>
        <v>0</v>
      </c>
      <c r="H16" s="1"/>
      <c r="I16" s="2"/>
    </row>
    <row r="17" spans="1:9" ht="56.25" x14ac:dyDescent="0.25">
      <c r="A17" s="85" t="s">
        <v>61</v>
      </c>
      <c r="B17" s="87" t="s">
        <v>5</v>
      </c>
      <c r="C17" s="87" t="s">
        <v>5</v>
      </c>
      <c r="D17" s="1">
        <f t="shared" si="0"/>
        <v>0</v>
      </c>
      <c r="E17" s="1">
        <f t="shared" ref="E17" si="3">E19+E20</f>
        <v>0</v>
      </c>
      <c r="F17" s="1">
        <f t="shared" ref="F17" si="4">F19+F20</f>
        <v>0</v>
      </c>
      <c r="G17" s="1">
        <f t="shared" si="2"/>
        <v>0</v>
      </c>
      <c r="H17" s="1">
        <f t="shared" ref="H17" si="5">H19+H20</f>
        <v>0</v>
      </c>
      <c r="I17" s="2">
        <f t="shared" ref="I17" si="6">I19+I20</f>
        <v>0</v>
      </c>
    </row>
    <row r="18" spans="1:9" ht="18.75" x14ac:dyDescent="0.25">
      <c r="A18" s="85" t="s">
        <v>6</v>
      </c>
      <c r="B18" s="87"/>
      <c r="C18" s="87"/>
      <c r="D18" s="1"/>
      <c r="E18" s="1"/>
      <c r="F18" s="1"/>
      <c r="G18" s="1"/>
      <c r="H18" s="1"/>
      <c r="I18" s="2"/>
    </row>
    <row r="19" spans="1:9" ht="37.5" x14ac:dyDescent="0.25">
      <c r="A19" s="85" t="s">
        <v>71</v>
      </c>
      <c r="B19" s="87">
        <v>410</v>
      </c>
      <c r="C19" s="87" t="s">
        <v>5</v>
      </c>
      <c r="D19" s="1">
        <f t="shared" si="0"/>
        <v>0</v>
      </c>
      <c r="E19" s="1"/>
      <c r="F19" s="1"/>
      <c r="G19" s="1">
        <f t="shared" ref="G19:G21" si="7">H19+I19</f>
        <v>0</v>
      </c>
      <c r="H19" s="1"/>
      <c r="I19" s="2"/>
    </row>
    <row r="20" spans="1:9" ht="56.25" x14ac:dyDescent="0.25">
      <c r="A20" s="85" t="s">
        <v>72</v>
      </c>
      <c r="B20" s="87">
        <v>440</v>
      </c>
      <c r="C20" s="87" t="s">
        <v>5</v>
      </c>
      <c r="D20" s="1">
        <f t="shared" si="0"/>
        <v>0</v>
      </c>
      <c r="E20" s="1"/>
      <c r="F20" s="1"/>
      <c r="G20" s="1">
        <f t="shared" si="7"/>
        <v>0</v>
      </c>
      <c r="H20" s="1"/>
      <c r="I20" s="2"/>
    </row>
    <row r="21" spans="1:9" ht="37.5" x14ac:dyDescent="0.25">
      <c r="A21" s="85" t="s">
        <v>50</v>
      </c>
      <c r="B21" s="87" t="s">
        <v>5</v>
      </c>
      <c r="C21" s="87" t="s">
        <v>5</v>
      </c>
      <c r="D21" s="1">
        <f t="shared" si="0"/>
        <v>0</v>
      </c>
      <c r="E21" s="1">
        <f t="shared" ref="E21" si="8">E23+E24</f>
        <v>0</v>
      </c>
      <c r="F21" s="1">
        <f t="shared" ref="F21" si="9">F23+F24</f>
        <v>0</v>
      </c>
      <c r="G21" s="1">
        <f t="shared" si="7"/>
        <v>0</v>
      </c>
      <c r="H21" s="1">
        <f t="shared" ref="H21" si="10">H23+H24</f>
        <v>0</v>
      </c>
      <c r="I21" s="2">
        <f t="shared" ref="I21" si="11">I23+I24</f>
        <v>0</v>
      </c>
    </row>
    <row r="22" spans="1:9" ht="18.75" x14ac:dyDescent="0.25">
      <c r="A22" s="85" t="s">
        <v>9</v>
      </c>
      <c r="B22" s="87"/>
      <c r="C22" s="87"/>
      <c r="D22" s="1"/>
      <c r="E22" s="1"/>
      <c r="F22" s="1"/>
      <c r="G22" s="1"/>
      <c r="H22" s="1"/>
      <c r="I22" s="2"/>
    </row>
    <row r="23" spans="1:9" ht="131.25" x14ac:dyDescent="0.25">
      <c r="A23" s="85" t="s">
        <v>70</v>
      </c>
      <c r="B23" s="87">
        <v>510</v>
      </c>
      <c r="C23" s="87" t="s">
        <v>5</v>
      </c>
      <c r="D23" s="1">
        <f t="shared" si="0"/>
        <v>0</v>
      </c>
      <c r="E23" s="1"/>
      <c r="F23" s="1"/>
      <c r="G23" s="1">
        <f t="shared" ref="G23:G25" si="12">H23+I23</f>
        <v>0</v>
      </c>
      <c r="H23" s="1"/>
      <c r="I23" s="2"/>
    </row>
    <row r="24" spans="1:9" ht="150" x14ac:dyDescent="0.25">
      <c r="A24" s="85" t="s">
        <v>242</v>
      </c>
      <c r="B24" s="87">
        <v>510</v>
      </c>
      <c r="C24" s="87" t="s">
        <v>5</v>
      </c>
      <c r="D24" s="1">
        <f t="shared" si="0"/>
        <v>0</v>
      </c>
      <c r="E24" s="1"/>
      <c r="F24" s="1"/>
      <c r="G24" s="1">
        <f t="shared" si="12"/>
        <v>0</v>
      </c>
      <c r="H24" s="1"/>
      <c r="I24" s="2"/>
    </row>
    <row r="25" spans="1:9" ht="18.75" x14ac:dyDescent="0.25">
      <c r="A25" s="85" t="s">
        <v>7</v>
      </c>
      <c r="B25" s="87" t="s">
        <v>5</v>
      </c>
      <c r="C25" s="87">
        <v>900</v>
      </c>
      <c r="D25" s="3">
        <f t="shared" si="0"/>
        <v>20000</v>
      </c>
      <c r="E25" s="1">
        <f>E27+E85</f>
        <v>20000</v>
      </c>
      <c r="F25" s="1">
        <f>F27+F85</f>
        <v>0</v>
      </c>
      <c r="G25" s="3">
        <f t="shared" si="12"/>
        <v>20000</v>
      </c>
      <c r="H25" s="1">
        <f>H27+H85</f>
        <v>20000</v>
      </c>
      <c r="I25" s="2">
        <f>I27+I85</f>
        <v>0</v>
      </c>
    </row>
    <row r="26" spans="1:9" ht="18.75" x14ac:dyDescent="0.25">
      <c r="A26" s="85" t="s">
        <v>6</v>
      </c>
      <c r="B26" s="87"/>
      <c r="C26" s="87"/>
      <c r="D26" s="3"/>
      <c r="E26" s="1"/>
      <c r="F26" s="1"/>
      <c r="G26" s="3"/>
      <c r="H26" s="1"/>
      <c r="I26" s="2"/>
    </row>
    <row r="27" spans="1:9" ht="18.75" x14ac:dyDescent="0.25">
      <c r="A27" s="85" t="s">
        <v>8</v>
      </c>
      <c r="B27" s="87" t="s">
        <v>5</v>
      </c>
      <c r="C27" s="87">
        <v>200</v>
      </c>
      <c r="D27" s="3">
        <f t="shared" si="0"/>
        <v>20000</v>
      </c>
      <c r="E27" s="1">
        <f>E29+E37+E61+E67</f>
        <v>20000</v>
      </c>
      <c r="F27" s="1">
        <f>F29+F37+F61+F67</f>
        <v>0</v>
      </c>
      <c r="G27" s="3">
        <f t="shared" ref="G27" si="13">H27+I27</f>
        <v>20000</v>
      </c>
      <c r="H27" s="1">
        <f>H29+H37+H61+H67</f>
        <v>20000</v>
      </c>
      <c r="I27" s="2">
        <f>I29+I37+I61+I67</f>
        <v>0</v>
      </c>
    </row>
    <row r="28" spans="1:9" ht="14.45" customHeight="1" x14ac:dyDescent="0.25">
      <c r="A28" s="85" t="s">
        <v>9</v>
      </c>
      <c r="B28" s="87"/>
      <c r="C28" s="87"/>
      <c r="D28" s="3"/>
      <c r="E28" s="1"/>
      <c r="F28" s="1"/>
      <c r="G28" s="3"/>
      <c r="H28" s="1"/>
      <c r="I28" s="2"/>
    </row>
    <row r="29" spans="1:9" ht="75" x14ac:dyDescent="0.25">
      <c r="A29" s="85" t="s">
        <v>10</v>
      </c>
      <c r="B29" s="87" t="s">
        <v>5</v>
      </c>
      <c r="C29" s="87">
        <v>210</v>
      </c>
      <c r="D29" s="3">
        <f t="shared" si="0"/>
        <v>0</v>
      </c>
      <c r="E29" s="1">
        <f>E31+E32+E33+E34</f>
        <v>0</v>
      </c>
      <c r="F29" s="1">
        <f>F31+F32+F33+F34</f>
        <v>0</v>
      </c>
      <c r="G29" s="3">
        <f t="shared" ref="G29" si="14">H29+I29</f>
        <v>0</v>
      </c>
      <c r="H29" s="1">
        <f>H31+H32+H33+H34</f>
        <v>0</v>
      </c>
      <c r="I29" s="2">
        <f>I31+I32+I33+I34</f>
        <v>0</v>
      </c>
    </row>
    <row r="30" spans="1:9" ht="18.75" x14ac:dyDescent="0.25">
      <c r="A30" s="85" t="s">
        <v>9</v>
      </c>
      <c r="B30" s="87"/>
      <c r="C30" s="87"/>
      <c r="D30" s="3"/>
      <c r="E30" s="1"/>
      <c r="F30" s="1"/>
      <c r="G30" s="3"/>
      <c r="H30" s="1"/>
      <c r="I30" s="2"/>
    </row>
    <row r="31" spans="1:9" ht="18.75" x14ac:dyDescent="0.25">
      <c r="A31" s="85" t="s">
        <v>11</v>
      </c>
      <c r="B31" s="87">
        <v>111</v>
      </c>
      <c r="C31" s="87">
        <v>211</v>
      </c>
      <c r="D31" s="3">
        <f t="shared" si="0"/>
        <v>0</v>
      </c>
      <c r="E31" s="1"/>
      <c r="F31" s="1"/>
      <c r="G31" s="3">
        <f t="shared" ref="G31:G33" si="15">H31+I31</f>
        <v>0</v>
      </c>
      <c r="H31" s="1"/>
      <c r="I31" s="2"/>
    </row>
    <row r="32" spans="1:9" ht="75" x14ac:dyDescent="0.25">
      <c r="A32" s="85" t="s">
        <v>12</v>
      </c>
      <c r="B32" s="87">
        <v>112</v>
      </c>
      <c r="C32" s="87">
        <v>212</v>
      </c>
      <c r="D32" s="3">
        <f t="shared" si="0"/>
        <v>0</v>
      </c>
      <c r="E32" s="1"/>
      <c r="F32" s="1"/>
      <c r="G32" s="3">
        <f t="shared" si="15"/>
        <v>0</v>
      </c>
      <c r="H32" s="1"/>
      <c r="I32" s="2"/>
    </row>
    <row r="33" spans="1:9" ht="56.25" x14ac:dyDescent="0.25">
      <c r="A33" s="85" t="s">
        <v>13</v>
      </c>
      <c r="B33" s="87">
        <v>119</v>
      </c>
      <c r="C33" s="87">
        <v>213</v>
      </c>
      <c r="D33" s="3">
        <f t="shared" si="0"/>
        <v>0</v>
      </c>
      <c r="E33" s="1"/>
      <c r="F33" s="1"/>
      <c r="G33" s="3">
        <f t="shared" si="15"/>
        <v>0</v>
      </c>
      <c r="H33" s="1"/>
      <c r="I33" s="2"/>
    </row>
    <row r="34" spans="1:9" ht="93.75" x14ac:dyDescent="0.25">
      <c r="A34" s="85" t="s">
        <v>188</v>
      </c>
      <c r="B34" s="87" t="s">
        <v>5</v>
      </c>
      <c r="C34" s="87">
        <v>214</v>
      </c>
      <c r="D34" s="3">
        <f>E34+F34</f>
        <v>0</v>
      </c>
      <c r="E34" s="1">
        <f>E35+E36</f>
        <v>0</v>
      </c>
      <c r="F34" s="1">
        <f>F35+F36</f>
        <v>0</v>
      </c>
      <c r="G34" s="3">
        <f>H34+I34</f>
        <v>0</v>
      </c>
      <c r="H34" s="1">
        <f>H35+H36</f>
        <v>0</v>
      </c>
      <c r="I34" s="2">
        <f>I35+I36</f>
        <v>0</v>
      </c>
    </row>
    <row r="35" spans="1:9" ht="18.75" x14ac:dyDescent="0.25">
      <c r="A35" s="137" t="s">
        <v>6</v>
      </c>
      <c r="B35" s="87">
        <v>112</v>
      </c>
      <c r="C35" s="87">
        <v>214</v>
      </c>
      <c r="D35" s="3">
        <f t="shared" si="0"/>
        <v>0</v>
      </c>
      <c r="E35" s="1"/>
      <c r="F35" s="1"/>
      <c r="G35" s="3">
        <f t="shared" ref="G35" si="16">H35+I35</f>
        <v>0</v>
      </c>
      <c r="H35" s="1"/>
      <c r="I35" s="2"/>
    </row>
    <row r="36" spans="1:9" ht="14.45" customHeight="1" x14ac:dyDescent="0.25">
      <c r="A36" s="138"/>
      <c r="B36" s="87">
        <v>244</v>
      </c>
      <c r="C36" s="87">
        <v>214</v>
      </c>
      <c r="D36" s="3">
        <v>0</v>
      </c>
      <c r="E36" s="1"/>
      <c r="F36" s="1"/>
      <c r="G36" s="3">
        <v>0</v>
      </c>
      <c r="H36" s="1"/>
      <c r="I36" s="2"/>
    </row>
    <row r="37" spans="1:9" ht="37.5" x14ac:dyDescent="0.25">
      <c r="A37" s="85" t="s">
        <v>14</v>
      </c>
      <c r="B37" s="87" t="s">
        <v>5</v>
      </c>
      <c r="C37" s="87">
        <v>220</v>
      </c>
      <c r="D37" s="3">
        <f t="shared" si="0"/>
        <v>20000</v>
      </c>
      <c r="E37" s="1">
        <f>E39+E40+E43+E50+E51+E54+E60</f>
        <v>20000</v>
      </c>
      <c r="F37" s="1">
        <f>F39+F40+F43+F50+F51+F54+F60</f>
        <v>0</v>
      </c>
      <c r="G37" s="3">
        <f t="shared" ref="G37" si="17">H37+I37</f>
        <v>20000</v>
      </c>
      <c r="H37" s="1">
        <f>H39+H40+H43+H50+H51+H54+H60</f>
        <v>20000</v>
      </c>
      <c r="I37" s="2">
        <f>I39+I40+I43+I50+I51+I54+I60</f>
        <v>0</v>
      </c>
    </row>
    <row r="38" spans="1:9" ht="18.75" x14ac:dyDescent="0.25">
      <c r="A38" s="85" t="s">
        <v>9</v>
      </c>
      <c r="B38" s="87"/>
      <c r="C38" s="87"/>
      <c r="D38" s="3"/>
      <c r="E38" s="1"/>
      <c r="F38" s="1"/>
      <c r="G38" s="3"/>
      <c r="H38" s="1"/>
      <c r="I38" s="2"/>
    </row>
    <row r="39" spans="1:9" ht="18.75" x14ac:dyDescent="0.25">
      <c r="A39" s="85" t="s">
        <v>15</v>
      </c>
      <c r="B39" s="87">
        <v>244</v>
      </c>
      <c r="C39" s="87">
        <v>221</v>
      </c>
      <c r="D39" s="3">
        <f t="shared" si="0"/>
        <v>0</v>
      </c>
      <c r="E39" s="1"/>
      <c r="F39" s="1"/>
      <c r="G39" s="3">
        <f t="shared" ref="G39:G43" si="18">H39+I39</f>
        <v>0</v>
      </c>
      <c r="H39" s="1"/>
      <c r="I39" s="2"/>
    </row>
    <row r="40" spans="1:9" ht="37.5" x14ac:dyDescent="0.25">
      <c r="A40" s="85" t="s">
        <v>16</v>
      </c>
      <c r="B40" s="87" t="s">
        <v>5</v>
      </c>
      <c r="C40" s="87">
        <v>222</v>
      </c>
      <c r="D40" s="3">
        <f t="shared" si="0"/>
        <v>0</v>
      </c>
      <c r="E40" s="1">
        <f>E41+E42</f>
        <v>0</v>
      </c>
      <c r="F40" s="1">
        <f>F41+F42</f>
        <v>0</v>
      </c>
      <c r="G40" s="3">
        <f t="shared" si="18"/>
        <v>0</v>
      </c>
      <c r="H40" s="1">
        <f>H41+H42</f>
        <v>0</v>
      </c>
      <c r="I40" s="2">
        <f>I41+I42</f>
        <v>0</v>
      </c>
    </row>
    <row r="41" spans="1:9" ht="22.9" customHeight="1" x14ac:dyDescent="0.25">
      <c r="A41" s="130" t="s">
        <v>6</v>
      </c>
      <c r="B41" s="87">
        <v>112</v>
      </c>
      <c r="C41" s="87">
        <v>222</v>
      </c>
      <c r="D41" s="3">
        <f t="shared" si="0"/>
        <v>0</v>
      </c>
      <c r="E41" s="1"/>
      <c r="F41" s="1"/>
      <c r="G41" s="3">
        <f t="shared" si="18"/>
        <v>0</v>
      </c>
      <c r="H41" s="1"/>
      <c r="I41" s="2"/>
    </row>
    <row r="42" spans="1:9" ht="18.75" x14ac:dyDescent="0.25">
      <c r="A42" s="130"/>
      <c r="B42" s="87">
        <v>244</v>
      </c>
      <c r="C42" s="87">
        <v>222</v>
      </c>
      <c r="D42" s="3">
        <f t="shared" si="0"/>
        <v>0</v>
      </c>
      <c r="E42" s="1"/>
      <c r="F42" s="1"/>
      <c r="G42" s="3">
        <f t="shared" si="18"/>
        <v>0</v>
      </c>
      <c r="H42" s="1"/>
      <c r="I42" s="2"/>
    </row>
    <row r="43" spans="1:9" ht="37.5" x14ac:dyDescent="0.25">
      <c r="A43" s="85" t="s">
        <v>17</v>
      </c>
      <c r="B43" s="87" t="s">
        <v>5</v>
      </c>
      <c r="C43" s="87">
        <v>223</v>
      </c>
      <c r="D43" s="3">
        <f t="shared" si="0"/>
        <v>0</v>
      </c>
      <c r="E43" s="1">
        <f t="shared" ref="E43" si="19">E45+E46+E47+E48+E49</f>
        <v>0</v>
      </c>
      <c r="F43" s="1">
        <f t="shared" ref="F43" si="20">F45+F46+F47+F48+F49</f>
        <v>0</v>
      </c>
      <c r="G43" s="3">
        <f t="shared" si="18"/>
        <v>0</v>
      </c>
      <c r="H43" s="1">
        <f t="shared" ref="H43" si="21">H45+H46+H47+H48+H49</f>
        <v>0</v>
      </c>
      <c r="I43" s="2">
        <f t="shared" ref="I43" si="22">I45+I46+I47+I48+I49</f>
        <v>0</v>
      </c>
    </row>
    <row r="44" spans="1:9" ht="18.75" x14ac:dyDescent="0.25">
      <c r="A44" s="85" t="s">
        <v>6</v>
      </c>
      <c r="B44" s="87"/>
      <c r="C44" s="87"/>
      <c r="D44" s="3"/>
      <c r="E44" s="1"/>
      <c r="F44" s="1"/>
      <c r="G44" s="3"/>
      <c r="H44" s="1"/>
      <c r="I44" s="2"/>
    </row>
    <row r="45" spans="1:9" ht="56.25" x14ac:dyDescent="0.25">
      <c r="A45" s="85" t="s">
        <v>18</v>
      </c>
      <c r="B45" s="87">
        <v>244</v>
      </c>
      <c r="C45" s="87">
        <v>223</v>
      </c>
      <c r="D45" s="3">
        <f t="shared" si="0"/>
        <v>0</v>
      </c>
      <c r="E45" s="1"/>
      <c r="F45" s="1"/>
      <c r="G45" s="3">
        <f t="shared" ref="G45:G50" si="23">H45+I45</f>
        <v>0</v>
      </c>
      <c r="H45" s="1"/>
      <c r="I45" s="2"/>
    </row>
    <row r="46" spans="1:9" ht="37.5" x14ac:dyDescent="0.25">
      <c r="A46" s="85" t="s">
        <v>19</v>
      </c>
      <c r="B46" s="87">
        <v>244</v>
      </c>
      <c r="C46" s="87">
        <v>223</v>
      </c>
      <c r="D46" s="3">
        <f t="shared" si="0"/>
        <v>0</v>
      </c>
      <c r="E46" s="1"/>
      <c r="F46" s="1"/>
      <c r="G46" s="3">
        <f t="shared" si="23"/>
        <v>0</v>
      </c>
      <c r="H46" s="1"/>
      <c r="I46" s="2"/>
    </row>
    <row r="47" spans="1:9" ht="138.6" customHeight="1" x14ac:dyDescent="0.25">
      <c r="A47" s="85" t="s">
        <v>20</v>
      </c>
      <c r="B47" s="87">
        <v>244</v>
      </c>
      <c r="C47" s="87">
        <v>223</v>
      </c>
      <c r="D47" s="3">
        <f t="shared" si="0"/>
        <v>0</v>
      </c>
      <c r="E47" s="1"/>
      <c r="F47" s="1"/>
      <c r="G47" s="3">
        <f t="shared" si="23"/>
        <v>0</v>
      </c>
      <c r="H47" s="1"/>
      <c r="I47" s="2"/>
    </row>
    <row r="48" spans="1:9" ht="75" x14ac:dyDescent="0.25">
      <c r="A48" s="85" t="s">
        <v>21</v>
      </c>
      <c r="B48" s="87">
        <v>244</v>
      </c>
      <c r="C48" s="87">
        <v>223</v>
      </c>
      <c r="D48" s="3">
        <f t="shared" si="0"/>
        <v>0</v>
      </c>
      <c r="E48" s="1"/>
      <c r="F48" s="1"/>
      <c r="G48" s="3">
        <f t="shared" si="23"/>
        <v>0</v>
      </c>
      <c r="H48" s="1"/>
      <c r="I48" s="2"/>
    </row>
    <row r="49" spans="1:9" ht="56.25" x14ac:dyDescent="0.25">
      <c r="A49" s="85" t="s">
        <v>22</v>
      </c>
      <c r="B49" s="87">
        <v>244</v>
      </c>
      <c r="C49" s="87">
        <v>223</v>
      </c>
      <c r="D49" s="3">
        <f t="shared" si="0"/>
        <v>0</v>
      </c>
      <c r="E49" s="1"/>
      <c r="F49" s="1"/>
      <c r="G49" s="3">
        <f t="shared" si="23"/>
        <v>0</v>
      </c>
      <c r="H49" s="1"/>
      <c r="I49" s="2"/>
    </row>
    <row r="50" spans="1:9" ht="168.75" x14ac:dyDescent="0.25">
      <c r="A50" s="85" t="s">
        <v>23</v>
      </c>
      <c r="B50" s="87">
        <v>244</v>
      </c>
      <c r="C50" s="87">
        <v>224</v>
      </c>
      <c r="D50" s="3">
        <f t="shared" si="0"/>
        <v>0</v>
      </c>
      <c r="E50" s="1"/>
      <c r="F50" s="1"/>
      <c r="G50" s="3">
        <f t="shared" si="23"/>
        <v>0</v>
      </c>
      <c r="H50" s="1"/>
      <c r="I50" s="2"/>
    </row>
    <row r="51" spans="1:9" ht="56.25" x14ac:dyDescent="0.25">
      <c r="A51" s="85" t="s">
        <v>24</v>
      </c>
      <c r="B51" s="87" t="s">
        <v>5</v>
      </c>
      <c r="C51" s="87">
        <v>225</v>
      </c>
      <c r="D51" s="1">
        <f t="shared" ref="D51:G51" si="24">D52+D53</f>
        <v>0</v>
      </c>
      <c r="E51" s="1">
        <f>E52+E53</f>
        <v>0</v>
      </c>
      <c r="F51" s="1">
        <f t="shared" si="24"/>
        <v>0</v>
      </c>
      <c r="G51" s="1">
        <f t="shared" si="24"/>
        <v>0</v>
      </c>
      <c r="H51" s="1">
        <f>H52+H53</f>
        <v>0</v>
      </c>
      <c r="I51" s="2">
        <f t="shared" ref="I51" si="25">I52+I53</f>
        <v>0</v>
      </c>
    </row>
    <row r="52" spans="1:9" ht="18.75" x14ac:dyDescent="0.25">
      <c r="A52" s="130" t="s">
        <v>6</v>
      </c>
      <c r="B52" s="87">
        <v>243</v>
      </c>
      <c r="C52" s="87">
        <v>225</v>
      </c>
      <c r="D52" s="3">
        <f t="shared" si="0"/>
        <v>0</v>
      </c>
      <c r="E52" s="1"/>
      <c r="F52" s="1"/>
      <c r="G52" s="3">
        <f t="shared" ref="G52:G85" si="26">H52+I52</f>
        <v>0</v>
      </c>
      <c r="H52" s="1"/>
      <c r="I52" s="2"/>
    </row>
    <row r="53" spans="1:9" ht="18.75" x14ac:dyDescent="0.25">
      <c r="A53" s="130"/>
      <c r="B53" s="87">
        <v>244</v>
      </c>
      <c r="C53" s="87">
        <v>225</v>
      </c>
      <c r="D53" s="3">
        <f t="shared" si="0"/>
        <v>0</v>
      </c>
      <c r="E53" s="1"/>
      <c r="F53" s="1"/>
      <c r="G53" s="3">
        <f t="shared" si="26"/>
        <v>0</v>
      </c>
      <c r="H53" s="1"/>
      <c r="I53" s="2"/>
    </row>
    <row r="54" spans="1:9" ht="37.5" x14ac:dyDescent="0.25">
      <c r="A54" s="85" t="s">
        <v>58</v>
      </c>
      <c r="B54" s="87" t="s">
        <v>5</v>
      </c>
      <c r="C54" s="87">
        <v>226</v>
      </c>
      <c r="D54" s="3">
        <f t="shared" si="0"/>
        <v>20000</v>
      </c>
      <c r="E54" s="1">
        <f>E55+E56+E58+E59+E57</f>
        <v>20000</v>
      </c>
      <c r="F54" s="1">
        <f>F55+F56+F58+F59+F57</f>
        <v>0</v>
      </c>
      <c r="G54" s="3">
        <f t="shared" si="26"/>
        <v>20000</v>
      </c>
      <c r="H54" s="1">
        <f>H55+H56+H58+H59+H57</f>
        <v>20000</v>
      </c>
      <c r="I54" s="2">
        <f>I55+I56+I58+I59+I57</f>
        <v>0</v>
      </c>
    </row>
    <row r="55" spans="1:9" ht="18.75" x14ac:dyDescent="0.25">
      <c r="A55" s="130" t="s">
        <v>6</v>
      </c>
      <c r="B55" s="87">
        <v>112</v>
      </c>
      <c r="C55" s="87">
        <v>226</v>
      </c>
      <c r="D55" s="3">
        <f t="shared" si="0"/>
        <v>0</v>
      </c>
      <c r="E55" s="1"/>
      <c r="F55" s="1"/>
      <c r="G55" s="3">
        <f t="shared" si="26"/>
        <v>0</v>
      </c>
      <c r="H55" s="1"/>
      <c r="I55" s="2"/>
    </row>
    <row r="56" spans="1:9" ht="18.75" x14ac:dyDescent="0.25">
      <c r="A56" s="130"/>
      <c r="B56" s="87">
        <v>113</v>
      </c>
      <c r="C56" s="87">
        <v>226</v>
      </c>
      <c r="D56" s="3">
        <f t="shared" si="0"/>
        <v>0</v>
      </c>
      <c r="E56" s="1"/>
      <c r="F56" s="1"/>
      <c r="G56" s="3">
        <f t="shared" si="26"/>
        <v>0</v>
      </c>
      <c r="H56" s="1"/>
      <c r="I56" s="2"/>
    </row>
    <row r="57" spans="1:9" ht="18.75" x14ac:dyDescent="0.25">
      <c r="A57" s="130"/>
      <c r="B57" s="87">
        <v>119</v>
      </c>
      <c r="C57" s="87">
        <v>226</v>
      </c>
      <c r="D57" s="3">
        <f t="shared" si="0"/>
        <v>0</v>
      </c>
      <c r="E57" s="1"/>
      <c r="F57" s="1"/>
      <c r="G57" s="3">
        <f t="shared" si="26"/>
        <v>0</v>
      </c>
      <c r="H57" s="1"/>
      <c r="I57" s="2"/>
    </row>
    <row r="58" spans="1:9" ht="18.75" x14ac:dyDescent="0.25">
      <c r="A58" s="130"/>
      <c r="B58" s="87">
        <v>243</v>
      </c>
      <c r="C58" s="87">
        <v>226</v>
      </c>
      <c r="D58" s="3">
        <f t="shared" si="0"/>
        <v>0</v>
      </c>
      <c r="E58" s="1"/>
      <c r="F58" s="1"/>
      <c r="G58" s="3">
        <f t="shared" si="26"/>
        <v>0</v>
      </c>
      <c r="H58" s="1"/>
      <c r="I58" s="2"/>
    </row>
    <row r="59" spans="1:9" ht="18.75" x14ac:dyDescent="0.25">
      <c r="A59" s="130"/>
      <c r="B59" s="87">
        <v>244</v>
      </c>
      <c r="C59" s="87">
        <v>226</v>
      </c>
      <c r="D59" s="3">
        <f t="shared" si="0"/>
        <v>20000</v>
      </c>
      <c r="E59" s="1">
        <v>20000</v>
      </c>
      <c r="F59" s="1"/>
      <c r="G59" s="3">
        <f t="shared" si="26"/>
        <v>20000</v>
      </c>
      <c r="H59" s="1">
        <v>20000</v>
      </c>
      <c r="I59" s="2"/>
    </row>
    <row r="60" spans="1:9" ht="18.75" x14ac:dyDescent="0.25">
      <c r="A60" s="85" t="s">
        <v>25</v>
      </c>
      <c r="B60" s="87">
        <v>244</v>
      </c>
      <c r="C60" s="87">
        <v>227</v>
      </c>
      <c r="D60" s="3">
        <f t="shared" si="0"/>
        <v>0</v>
      </c>
      <c r="E60" s="1"/>
      <c r="F60" s="1"/>
      <c r="G60" s="3">
        <f t="shared" si="26"/>
        <v>0</v>
      </c>
      <c r="H60" s="1"/>
      <c r="I60" s="2"/>
    </row>
    <row r="61" spans="1:9" ht="37.5" x14ac:dyDescent="0.25">
      <c r="A61" s="85" t="s">
        <v>26</v>
      </c>
      <c r="B61" s="87" t="s">
        <v>5</v>
      </c>
      <c r="C61" s="87">
        <v>260</v>
      </c>
      <c r="D61" s="3">
        <f t="shared" si="0"/>
        <v>0</v>
      </c>
      <c r="E61" s="1">
        <f>E62+E63+E66</f>
        <v>0</v>
      </c>
      <c r="F61" s="1">
        <f>F62+F63+F66</f>
        <v>0</v>
      </c>
      <c r="G61" s="3">
        <f t="shared" si="26"/>
        <v>0</v>
      </c>
      <c r="H61" s="1">
        <f>H62+H63+H66</f>
        <v>0</v>
      </c>
      <c r="I61" s="2">
        <f>I62+I63+I66</f>
        <v>0</v>
      </c>
    </row>
    <row r="62" spans="1:9" ht="112.5" x14ac:dyDescent="0.25">
      <c r="A62" s="85" t="s">
        <v>27</v>
      </c>
      <c r="B62" s="87">
        <v>321</v>
      </c>
      <c r="C62" s="87">
        <v>264</v>
      </c>
      <c r="D62" s="3">
        <f t="shared" si="0"/>
        <v>0</v>
      </c>
      <c r="E62" s="1"/>
      <c r="F62" s="1"/>
      <c r="G62" s="3">
        <f t="shared" si="26"/>
        <v>0</v>
      </c>
      <c r="H62" s="1"/>
      <c r="I62" s="2"/>
    </row>
    <row r="63" spans="1:9" ht="93.75" x14ac:dyDescent="0.25">
      <c r="A63" s="85" t="s">
        <v>28</v>
      </c>
      <c r="B63" s="87" t="s">
        <v>5</v>
      </c>
      <c r="C63" s="87">
        <v>266</v>
      </c>
      <c r="D63" s="3">
        <f t="shared" si="0"/>
        <v>0</v>
      </c>
      <c r="E63" s="1">
        <f t="shared" ref="E63" si="27">E64+E65</f>
        <v>0</v>
      </c>
      <c r="F63" s="1">
        <f t="shared" ref="F63" si="28">F64+F65</f>
        <v>0</v>
      </c>
      <c r="G63" s="3">
        <f t="shared" si="26"/>
        <v>0</v>
      </c>
      <c r="H63" s="1">
        <f t="shared" ref="H63" si="29">H64+H65</f>
        <v>0</v>
      </c>
      <c r="I63" s="2">
        <f t="shared" ref="I63" si="30">I64+I65</f>
        <v>0</v>
      </c>
    </row>
    <row r="64" spans="1:9" ht="18.75" x14ac:dyDescent="0.25">
      <c r="A64" s="130" t="s">
        <v>6</v>
      </c>
      <c r="B64" s="87">
        <v>111</v>
      </c>
      <c r="C64" s="87">
        <v>266</v>
      </c>
      <c r="D64" s="3">
        <f t="shared" si="0"/>
        <v>0</v>
      </c>
      <c r="E64" s="1"/>
      <c r="F64" s="1"/>
      <c r="G64" s="3">
        <f t="shared" si="26"/>
        <v>0</v>
      </c>
      <c r="H64" s="1"/>
      <c r="I64" s="2"/>
    </row>
    <row r="65" spans="1:9" ht="18.75" x14ac:dyDescent="0.25">
      <c r="A65" s="130"/>
      <c r="B65" s="87">
        <v>112</v>
      </c>
      <c r="C65" s="87">
        <v>266</v>
      </c>
      <c r="D65" s="3">
        <f t="shared" si="0"/>
        <v>0</v>
      </c>
      <c r="E65" s="1"/>
      <c r="F65" s="1"/>
      <c r="G65" s="3">
        <f t="shared" si="26"/>
        <v>0</v>
      </c>
      <c r="H65" s="1"/>
      <c r="I65" s="2"/>
    </row>
    <row r="66" spans="1:9" ht="75" x14ac:dyDescent="0.25">
      <c r="A66" s="85" t="s">
        <v>29</v>
      </c>
      <c r="B66" s="87">
        <v>112</v>
      </c>
      <c r="C66" s="87">
        <v>267</v>
      </c>
      <c r="D66" s="3">
        <f t="shared" si="0"/>
        <v>0</v>
      </c>
      <c r="E66" s="1"/>
      <c r="F66" s="1"/>
      <c r="G66" s="3">
        <f t="shared" si="26"/>
        <v>0</v>
      </c>
      <c r="H66" s="1"/>
      <c r="I66" s="2"/>
    </row>
    <row r="67" spans="1:9" ht="18.75" x14ac:dyDescent="0.25">
      <c r="A67" s="85" t="s">
        <v>30</v>
      </c>
      <c r="B67" s="87" t="s">
        <v>5</v>
      </c>
      <c r="C67" s="87">
        <v>290</v>
      </c>
      <c r="D67" s="3">
        <f t="shared" si="0"/>
        <v>0</v>
      </c>
      <c r="E67" s="1">
        <f>E69+E73+E74+E75+E76+E82</f>
        <v>0</v>
      </c>
      <c r="F67" s="1">
        <f>F69+F73+F74+F75+F76+F82</f>
        <v>0</v>
      </c>
      <c r="G67" s="3">
        <f t="shared" si="26"/>
        <v>0</v>
      </c>
      <c r="H67" s="1">
        <f>H69+H73+H74+H75+H76+H82</f>
        <v>0</v>
      </c>
      <c r="I67" s="2">
        <f>I69+I73+I74+I75+I76+I82</f>
        <v>0</v>
      </c>
    </row>
    <row r="68" spans="1:9" ht="18.75" x14ac:dyDescent="0.25">
      <c r="A68" s="85" t="s">
        <v>9</v>
      </c>
      <c r="B68" s="87"/>
      <c r="C68" s="87"/>
      <c r="D68" s="3">
        <f t="shared" si="0"/>
        <v>0</v>
      </c>
      <c r="E68" s="1"/>
      <c r="F68" s="1"/>
      <c r="G68" s="3">
        <f t="shared" si="26"/>
        <v>0</v>
      </c>
      <c r="H68" s="1"/>
      <c r="I68" s="2"/>
    </row>
    <row r="69" spans="1:9" ht="37.5" x14ac:dyDescent="0.25">
      <c r="A69" s="85" t="s">
        <v>31</v>
      </c>
      <c r="B69" s="87" t="s">
        <v>5</v>
      </c>
      <c r="C69" s="87">
        <v>291</v>
      </c>
      <c r="D69" s="3">
        <f t="shared" si="0"/>
        <v>0</v>
      </c>
      <c r="E69" s="1">
        <f t="shared" ref="E69" si="31">E70+E71+E72</f>
        <v>0</v>
      </c>
      <c r="F69" s="1">
        <f t="shared" ref="F69" si="32">F70+F71+F72</f>
        <v>0</v>
      </c>
      <c r="G69" s="3">
        <f t="shared" si="26"/>
        <v>0</v>
      </c>
      <c r="H69" s="1">
        <f t="shared" ref="H69" si="33">H70+H71+H72</f>
        <v>0</v>
      </c>
      <c r="I69" s="2">
        <f t="shared" ref="I69" si="34">I70+I71+I72</f>
        <v>0</v>
      </c>
    </row>
    <row r="70" spans="1:9" ht="18.75" x14ac:dyDescent="0.25">
      <c r="A70" s="130" t="s">
        <v>6</v>
      </c>
      <c r="B70" s="87">
        <v>851</v>
      </c>
      <c r="C70" s="87">
        <v>291</v>
      </c>
      <c r="D70" s="3">
        <f t="shared" si="0"/>
        <v>0</v>
      </c>
      <c r="E70" s="1"/>
      <c r="F70" s="1"/>
      <c r="G70" s="3">
        <f t="shared" si="26"/>
        <v>0</v>
      </c>
      <c r="H70" s="1"/>
      <c r="I70" s="2"/>
    </row>
    <row r="71" spans="1:9" ht="18.75" x14ac:dyDescent="0.25">
      <c r="A71" s="130"/>
      <c r="B71" s="87">
        <v>852</v>
      </c>
      <c r="C71" s="87">
        <v>291</v>
      </c>
      <c r="D71" s="3">
        <f t="shared" si="0"/>
        <v>0</v>
      </c>
      <c r="E71" s="1"/>
      <c r="F71" s="1"/>
      <c r="G71" s="3">
        <f t="shared" si="26"/>
        <v>0</v>
      </c>
      <c r="H71" s="1"/>
      <c r="I71" s="2"/>
    </row>
    <row r="72" spans="1:9" ht="18.75" x14ac:dyDescent="0.25">
      <c r="A72" s="130"/>
      <c r="B72" s="87">
        <v>853</v>
      </c>
      <c r="C72" s="87">
        <v>291</v>
      </c>
      <c r="D72" s="3">
        <f t="shared" si="0"/>
        <v>0</v>
      </c>
      <c r="E72" s="1"/>
      <c r="F72" s="1"/>
      <c r="G72" s="3">
        <f t="shared" si="26"/>
        <v>0</v>
      </c>
      <c r="H72" s="1"/>
      <c r="I72" s="2"/>
    </row>
    <row r="73" spans="1:9" ht="112.5" x14ac:dyDescent="0.25">
      <c r="A73" s="85" t="s">
        <v>32</v>
      </c>
      <c r="B73" s="87">
        <v>853</v>
      </c>
      <c r="C73" s="87">
        <v>292</v>
      </c>
      <c r="D73" s="3">
        <f t="shared" ref="D73:D102" si="35">E73+F73</f>
        <v>0</v>
      </c>
      <c r="E73" s="1"/>
      <c r="F73" s="1">
        <v>0</v>
      </c>
      <c r="G73" s="3">
        <f t="shared" si="26"/>
        <v>0</v>
      </c>
      <c r="H73" s="1"/>
      <c r="I73" s="2">
        <v>0</v>
      </c>
    </row>
    <row r="74" spans="1:9" ht="131.25" x14ac:dyDescent="0.25">
      <c r="A74" s="85" t="s">
        <v>33</v>
      </c>
      <c r="B74" s="87">
        <v>853</v>
      </c>
      <c r="C74" s="87">
        <v>293</v>
      </c>
      <c r="D74" s="3">
        <f t="shared" si="35"/>
        <v>0</v>
      </c>
      <c r="E74" s="1"/>
      <c r="F74" s="1">
        <v>0</v>
      </c>
      <c r="G74" s="3">
        <f t="shared" si="26"/>
        <v>0</v>
      </c>
      <c r="H74" s="1"/>
      <c r="I74" s="2">
        <v>0</v>
      </c>
    </row>
    <row r="75" spans="1:9" ht="56.25" x14ac:dyDescent="0.25">
      <c r="A75" s="85" t="s">
        <v>148</v>
      </c>
      <c r="B75" s="87">
        <v>853</v>
      </c>
      <c r="C75" s="87">
        <v>295</v>
      </c>
      <c r="D75" s="3">
        <f t="shared" si="35"/>
        <v>0</v>
      </c>
      <c r="E75" s="1"/>
      <c r="F75" s="1">
        <v>0</v>
      </c>
      <c r="G75" s="3">
        <f t="shared" si="26"/>
        <v>0</v>
      </c>
      <c r="H75" s="1"/>
      <c r="I75" s="2">
        <v>0</v>
      </c>
    </row>
    <row r="76" spans="1:9" ht="56.25" x14ac:dyDescent="0.25">
      <c r="A76" s="85" t="s">
        <v>34</v>
      </c>
      <c r="B76" s="87" t="s">
        <v>5</v>
      </c>
      <c r="C76" s="87">
        <v>296</v>
      </c>
      <c r="D76" s="3">
        <f t="shared" si="35"/>
        <v>0</v>
      </c>
      <c r="E76" s="1">
        <f t="shared" ref="E76" si="36">E77+E78+E79+E80+E81</f>
        <v>0</v>
      </c>
      <c r="F76" s="1">
        <f t="shared" ref="F76" si="37">F77+F78+F79+F80+F81</f>
        <v>0</v>
      </c>
      <c r="G76" s="3">
        <f t="shared" si="26"/>
        <v>0</v>
      </c>
      <c r="H76" s="1">
        <f t="shared" ref="H76" si="38">H77+H78+H79+H80+H81</f>
        <v>0</v>
      </c>
      <c r="I76" s="2">
        <f t="shared" ref="I76" si="39">I77+I78+I79+I80+I81</f>
        <v>0</v>
      </c>
    </row>
    <row r="77" spans="1:9" ht="18.75" x14ac:dyDescent="0.25">
      <c r="A77" s="130" t="s">
        <v>6</v>
      </c>
      <c r="B77" s="87">
        <v>244</v>
      </c>
      <c r="C77" s="87">
        <v>296</v>
      </c>
      <c r="D77" s="3">
        <f t="shared" si="35"/>
        <v>0</v>
      </c>
      <c r="E77" s="1"/>
      <c r="F77" s="1"/>
      <c r="G77" s="3">
        <f t="shared" si="26"/>
        <v>0</v>
      </c>
      <c r="H77" s="1"/>
      <c r="I77" s="2"/>
    </row>
    <row r="78" spans="1:9" ht="18.75" x14ac:dyDescent="0.25">
      <c r="A78" s="130"/>
      <c r="B78" s="87">
        <v>340</v>
      </c>
      <c r="C78" s="87">
        <v>296</v>
      </c>
      <c r="D78" s="3">
        <f t="shared" si="35"/>
        <v>0</v>
      </c>
      <c r="E78" s="1"/>
      <c r="F78" s="1"/>
      <c r="G78" s="3">
        <f t="shared" si="26"/>
        <v>0</v>
      </c>
      <c r="H78" s="1"/>
      <c r="I78" s="2"/>
    </row>
    <row r="79" spans="1:9" ht="18.75" x14ac:dyDescent="0.25">
      <c r="A79" s="130"/>
      <c r="B79" s="87">
        <v>350</v>
      </c>
      <c r="C79" s="87">
        <v>296</v>
      </c>
      <c r="D79" s="3">
        <f t="shared" si="35"/>
        <v>0</v>
      </c>
      <c r="E79" s="1"/>
      <c r="F79" s="1"/>
      <c r="G79" s="3">
        <f t="shared" si="26"/>
        <v>0</v>
      </c>
      <c r="H79" s="1"/>
      <c r="I79" s="2"/>
    </row>
    <row r="80" spans="1:9" ht="18.75" x14ac:dyDescent="0.25">
      <c r="A80" s="130"/>
      <c r="B80" s="87">
        <v>360</v>
      </c>
      <c r="C80" s="87">
        <v>296</v>
      </c>
      <c r="D80" s="3">
        <f t="shared" si="35"/>
        <v>0</v>
      </c>
      <c r="E80" s="1"/>
      <c r="F80" s="1"/>
      <c r="G80" s="3">
        <f t="shared" si="26"/>
        <v>0</v>
      </c>
      <c r="H80" s="1"/>
      <c r="I80" s="2"/>
    </row>
    <row r="81" spans="1:9" ht="18.75" x14ac:dyDescent="0.25">
      <c r="A81" s="130"/>
      <c r="B81" s="87">
        <v>853</v>
      </c>
      <c r="C81" s="87">
        <v>296</v>
      </c>
      <c r="D81" s="3">
        <f t="shared" si="35"/>
        <v>0</v>
      </c>
      <c r="E81" s="1"/>
      <c r="F81" s="1"/>
      <c r="G81" s="3">
        <f t="shared" si="26"/>
        <v>0</v>
      </c>
      <c r="H81" s="1"/>
      <c r="I81" s="2"/>
    </row>
    <row r="82" spans="1:9" ht="59.45" customHeight="1" x14ac:dyDescent="0.25">
      <c r="A82" s="85" t="s">
        <v>35</v>
      </c>
      <c r="B82" s="87" t="s">
        <v>5</v>
      </c>
      <c r="C82" s="87">
        <v>297</v>
      </c>
      <c r="D82" s="3">
        <f t="shared" si="35"/>
        <v>0</v>
      </c>
      <c r="E82" s="1">
        <f t="shared" ref="E82" si="40">E83+E84</f>
        <v>0</v>
      </c>
      <c r="F82" s="1">
        <f t="shared" ref="F82" si="41">F83+F84</f>
        <v>0</v>
      </c>
      <c r="G82" s="3">
        <f t="shared" si="26"/>
        <v>0</v>
      </c>
      <c r="H82" s="1">
        <f t="shared" ref="H82" si="42">H83+H84</f>
        <v>0</v>
      </c>
      <c r="I82" s="2">
        <f t="shared" ref="I82" si="43">I83+I84</f>
        <v>0</v>
      </c>
    </row>
    <row r="83" spans="1:9" ht="18.75" x14ac:dyDescent="0.25">
      <c r="A83" s="130" t="s">
        <v>6</v>
      </c>
      <c r="B83" s="87">
        <v>244</v>
      </c>
      <c r="C83" s="87">
        <v>297</v>
      </c>
      <c r="D83" s="3">
        <f t="shared" si="35"/>
        <v>0</v>
      </c>
      <c r="E83" s="1"/>
      <c r="F83" s="1"/>
      <c r="G83" s="3">
        <f t="shared" si="26"/>
        <v>0</v>
      </c>
      <c r="H83" s="1"/>
      <c r="I83" s="2"/>
    </row>
    <row r="84" spans="1:9" ht="18.75" x14ac:dyDescent="0.25">
      <c r="A84" s="130"/>
      <c r="B84" s="87">
        <v>853</v>
      </c>
      <c r="C84" s="87">
        <v>297</v>
      </c>
      <c r="D84" s="3">
        <f t="shared" si="35"/>
        <v>0</v>
      </c>
      <c r="E84" s="1"/>
      <c r="F84" s="1"/>
      <c r="G84" s="3">
        <f t="shared" si="26"/>
        <v>0</v>
      </c>
      <c r="H84" s="1"/>
      <c r="I84" s="2"/>
    </row>
    <row r="85" spans="1:9" ht="56.25" x14ac:dyDescent="0.25">
      <c r="A85" s="85" t="s">
        <v>59</v>
      </c>
      <c r="B85" s="87" t="s">
        <v>5</v>
      </c>
      <c r="C85" s="87">
        <v>300</v>
      </c>
      <c r="D85" s="3">
        <f t="shared" si="35"/>
        <v>0</v>
      </c>
      <c r="E85" s="1">
        <f>E87+E89+E88</f>
        <v>0</v>
      </c>
      <c r="F85" s="1">
        <f>F87+F89+F88</f>
        <v>0</v>
      </c>
      <c r="G85" s="3">
        <f t="shared" si="26"/>
        <v>0</v>
      </c>
      <c r="H85" s="1">
        <f>H87+H89+H88</f>
        <v>0</v>
      </c>
      <c r="I85" s="2">
        <f>I87+I89+I88</f>
        <v>0</v>
      </c>
    </row>
    <row r="86" spans="1:9" ht="18.75" x14ac:dyDescent="0.25">
      <c r="A86" s="85" t="s">
        <v>9</v>
      </c>
      <c r="B86" s="87"/>
      <c r="C86" s="87"/>
      <c r="D86" s="3"/>
      <c r="E86" s="1"/>
      <c r="F86" s="1"/>
      <c r="G86" s="3"/>
      <c r="H86" s="1"/>
      <c r="I86" s="2"/>
    </row>
    <row r="87" spans="1:9" ht="56.25" x14ac:dyDescent="0.25">
      <c r="A87" s="85" t="s">
        <v>36</v>
      </c>
      <c r="B87" s="87">
        <v>244</v>
      </c>
      <c r="C87" s="87">
        <v>310</v>
      </c>
      <c r="D87" s="3">
        <f t="shared" si="35"/>
        <v>0</v>
      </c>
      <c r="E87" s="1"/>
      <c r="F87" s="1"/>
      <c r="G87" s="3">
        <f t="shared" ref="G87:G89" si="44">H87+I87</f>
        <v>0</v>
      </c>
      <c r="H87" s="1"/>
      <c r="I87" s="2"/>
    </row>
    <row r="88" spans="1:9" ht="75" x14ac:dyDescent="0.25">
      <c r="A88" s="85" t="s">
        <v>68</v>
      </c>
      <c r="B88" s="87">
        <v>244</v>
      </c>
      <c r="C88" s="87">
        <v>320</v>
      </c>
      <c r="D88" s="3">
        <f t="shared" si="35"/>
        <v>0</v>
      </c>
      <c r="E88" s="1"/>
      <c r="F88" s="1"/>
      <c r="G88" s="3">
        <f t="shared" si="44"/>
        <v>0</v>
      </c>
      <c r="H88" s="1"/>
      <c r="I88" s="2"/>
    </row>
    <row r="89" spans="1:9" ht="75" x14ac:dyDescent="0.25">
      <c r="A89" s="85" t="s">
        <v>60</v>
      </c>
      <c r="B89" s="87" t="s">
        <v>5</v>
      </c>
      <c r="C89" s="87">
        <v>340</v>
      </c>
      <c r="D89" s="3">
        <f t="shared" si="35"/>
        <v>0</v>
      </c>
      <c r="E89" s="1">
        <f>E91+E92+E93+E94+E95+E96+E97</f>
        <v>0</v>
      </c>
      <c r="F89" s="1">
        <f>F91+F92+F93+F94+F95+F96+F97</f>
        <v>0</v>
      </c>
      <c r="G89" s="3">
        <f t="shared" si="44"/>
        <v>0</v>
      </c>
      <c r="H89" s="1">
        <f>H91+H92+H93+H94+H95+H96+H97</f>
        <v>0</v>
      </c>
      <c r="I89" s="2">
        <f>I91+I92+I93+I94+I95+I96+I97</f>
        <v>0</v>
      </c>
    </row>
    <row r="90" spans="1:9" ht="18.75" x14ac:dyDescent="0.25">
      <c r="A90" s="85" t="s">
        <v>6</v>
      </c>
      <c r="B90" s="87"/>
      <c r="C90" s="87"/>
      <c r="D90" s="3"/>
      <c r="E90" s="1"/>
      <c r="F90" s="1"/>
      <c r="G90" s="3"/>
      <c r="H90" s="1"/>
      <c r="I90" s="2"/>
    </row>
    <row r="91" spans="1:9" ht="131.25" x14ac:dyDescent="0.25">
      <c r="A91" s="85" t="s">
        <v>37</v>
      </c>
      <c r="B91" s="87">
        <v>244</v>
      </c>
      <c r="C91" s="87">
        <v>341</v>
      </c>
      <c r="D91" s="3">
        <f t="shared" si="35"/>
        <v>0</v>
      </c>
      <c r="E91" s="1"/>
      <c r="F91" s="1"/>
      <c r="G91" s="3">
        <f t="shared" ref="G91:G98" si="45">H91+I91</f>
        <v>0</v>
      </c>
      <c r="H91" s="1"/>
      <c r="I91" s="2"/>
    </row>
    <row r="92" spans="1:9" ht="56.25" x14ac:dyDescent="0.25">
      <c r="A92" s="85" t="s">
        <v>38</v>
      </c>
      <c r="B92" s="87">
        <v>244</v>
      </c>
      <c r="C92" s="87">
        <v>342</v>
      </c>
      <c r="D92" s="3">
        <f t="shared" si="35"/>
        <v>0</v>
      </c>
      <c r="E92" s="1"/>
      <c r="F92" s="1"/>
      <c r="G92" s="3">
        <f t="shared" si="45"/>
        <v>0</v>
      </c>
      <c r="H92" s="1"/>
      <c r="I92" s="2"/>
    </row>
    <row r="93" spans="1:9" ht="75" x14ac:dyDescent="0.25">
      <c r="A93" s="85" t="s">
        <v>39</v>
      </c>
      <c r="B93" s="87">
        <v>244</v>
      </c>
      <c r="C93" s="87">
        <v>343</v>
      </c>
      <c r="D93" s="3">
        <f t="shared" si="35"/>
        <v>0</v>
      </c>
      <c r="E93" s="1"/>
      <c r="F93" s="1"/>
      <c r="G93" s="3">
        <f t="shared" si="45"/>
        <v>0</v>
      </c>
      <c r="H93" s="1"/>
      <c r="I93" s="2"/>
    </row>
    <row r="94" spans="1:9" ht="75" x14ac:dyDescent="0.25">
      <c r="A94" s="85" t="s">
        <v>40</v>
      </c>
      <c r="B94" s="87">
        <v>244</v>
      </c>
      <c r="C94" s="87">
        <v>344</v>
      </c>
      <c r="D94" s="3">
        <f t="shared" si="35"/>
        <v>0</v>
      </c>
      <c r="E94" s="1"/>
      <c r="F94" s="1"/>
      <c r="G94" s="3">
        <f t="shared" si="45"/>
        <v>0</v>
      </c>
      <c r="H94" s="1"/>
      <c r="I94" s="2"/>
    </row>
    <row r="95" spans="1:9" ht="56.25" x14ac:dyDescent="0.25">
      <c r="A95" s="85" t="s">
        <v>41</v>
      </c>
      <c r="B95" s="87">
        <v>244</v>
      </c>
      <c r="C95" s="87">
        <v>345</v>
      </c>
      <c r="D95" s="3">
        <f t="shared" si="35"/>
        <v>0</v>
      </c>
      <c r="E95" s="1"/>
      <c r="F95" s="1"/>
      <c r="G95" s="3">
        <f t="shared" si="45"/>
        <v>0</v>
      </c>
      <c r="H95" s="1"/>
      <c r="I95" s="2"/>
    </row>
    <row r="96" spans="1:9" ht="75" x14ac:dyDescent="0.25">
      <c r="A96" s="85" t="s">
        <v>42</v>
      </c>
      <c r="B96" s="87">
        <v>244</v>
      </c>
      <c r="C96" s="87">
        <v>346</v>
      </c>
      <c r="D96" s="3">
        <f t="shared" si="35"/>
        <v>0</v>
      </c>
      <c r="E96" s="1"/>
      <c r="F96" s="1"/>
      <c r="G96" s="3">
        <f t="shared" si="45"/>
        <v>0</v>
      </c>
      <c r="H96" s="1"/>
      <c r="I96" s="2"/>
    </row>
    <row r="97" spans="1:9" ht="112.5" x14ac:dyDescent="0.25">
      <c r="A97" s="85" t="s">
        <v>43</v>
      </c>
      <c r="B97" s="87">
        <v>244</v>
      </c>
      <c r="C97" s="87">
        <v>349</v>
      </c>
      <c r="D97" s="3">
        <f t="shared" si="35"/>
        <v>0</v>
      </c>
      <c r="E97" s="1"/>
      <c r="F97" s="1"/>
      <c r="G97" s="3">
        <f t="shared" si="45"/>
        <v>0</v>
      </c>
      <c r="H97" s="1"/>
      <c r="I97" s="2"/>
    </row>
    <row r="98" spans="1:9" ht="56.25" x14ac:dyDescent="0.25">
      <c r="A98" s="85" t="s">
        <v>67</v>
      </c>
      <c r="B98" s="87" t="s">
        <v>5</v>
      </c>
      <c r="C98" s="87" t="s">
        <v>5</v>
      </c>
      <c r="D98" s="3">
        <f t="shared" si="35"/>
        <v>0</v>
      </c>
      <c r="E98" s="1">
        <f t="shared" ref="E98" si="46">E100+E101+E102</f>
        <v>0</v>
      </c>
      <c r="F98" s="1">
        <f t="shared" ref="F98" si="47">F100+F101+F102</f>
        <v>0</v>
      </c>
      <c r="G98" s="3">
        <f t="shared" si="45"/>
        <v>0</v>
      </c>
      <c r="H98" s="1">
        <f t="shared" ref="H98" si="48">H100+H101+H102</f>
        <v>0</v>
      </c>
      <c r="I98" s="2">
        <f t="shared" ref="I98" si="49">I100+I101+I102</f>
        <v>0</v>
      </c>
    </row>
    <row r="99" spans="1:9" ht="18.75" x14ac:dyDescent="0.25">
      <c r="A99" s="85" t="s">
        <v>6</v>
      </c>
      <c r="B99" s="87"/>
      <c r="C99" s="87"/>
      <c r="D99" s="3"/>
      <c r="E99" s="1"/>
      <c r="F99" s="1"/>
      <c r="G99" s="3"/>
      <c r="H99" s="1"/>
      <c r="I99" s="2"/>
    </row>
    <row r="100" spans="1:9" ht="18.75" x14ac:dyDescent="0.25">
      <c r="A100" s="85" t="s">
        <v>181</v>
      </c>
      <c r="B100" s="87">
        <v>180</v>
      </c>
      <c r="C100" s="87" t="s">
        <v>5</v>
      </c>
      <c r="D100" s="3">
        <f t="shared" si="35"/>
        <v>0</v>
      </c>
      <c r="E100" s="1"/>
      <c r="F100" s="1"/>
      <c r="G100" s="3">
        <f t="shared" ref="G100:G102" si="50">H100+I100</f>
        <v>0</v>
      </c>
      <c r="H100" s="1"/>
      <c r="I100" s="2"/>
    </row>
    <row r="101" spans="1:9" ht="56.25" x14ac:dyDescent="0.25">
      <c r="A101" s="85" t="s">
        <v>182</v>
      </c>
      <c r="B101" s="87">
        <v>180</v>
      </c>
      <c r="C101" s="87" t="s">
        <v>5</v>
      </c>
      <c r="D101" s="3">
        <f t="shared" si="35"/>
        <v>0</v>
      </c>
      <c r="E101" s="1"/>
      <c r="F101" s="1"/>
      <c r="G101" s="3">
        <f t="shared" si="50"/>
        <v>0</v>
      </c>
      <c r="H101" s="1"/>
      <c r="I101" s="2"/>
    </row>
    <row r="102" spans="1:9" ht="57" thickBot="1" x14ac:dyDescent="0.3">
      <c r="A102" s="29" t="s">
        <v>183</v>
      </c>
      <c r="B102" s="30">
        <v>180</v>
      </c>
      <c r="C102" s="30" t="s">
        <v>5</v>
      </c>
      <c r="D102" s="31">
        <f t="shared" si="35"/>
        <v>0</v>
      </c>
      <c r="E102" s="32"/>
      <c r="F102" s="32"/>
      <c r="G102" s="31">
        <f t="shared" si="50"/>
        <v>0</v>
      </c>
      <c r="H102" s="32"/>
      <c r="I102" s="76"/>
    </row>
    <row r="103" spans="1:9" ht="18.75" x14ac:dyDescent="0.3">
      <c r="A103" s="26"/>
      <c r="B103" s="8"/>
      <c r="C103" s="8"/>
      <c r="D103" s="8"/>
      <c r="E103" s="8"/>
      <c r="F103" s="8"/>
    </row>
    <row r="104" spans="1:9" ht="18.75" x14ac:dyDescent="0.3">
      <c r="A104" s="26"/>
      <c r="B104" s="8"/>
      <c r="C104" s="8"/>
      <c r="D104" s="8"/>
      <c r="E104" s="8"/>
      <c r="F104" s="8"/>
    </row>
    <row r="105" spans="1:9" ht="37.5" x14ac:dyDescent="0.3">
      <c r="A105" s="26" t="s">
        <v>52</v>
      </c>
      <c r="B105" s="132"/>
      <c r="C105" s="132"/>
      <c r="D105" s="8"/>
      <c r="E105" s="132" t="s">
        <v>247</v>
      </c>
      <c r="F105" s="132"/>
    </row>
    <row r="106" spans="1:9" ht="18.75" x14ac:dyDescent="0.3">
      <c r="A106" s="26"/>
      <c r="B106" s="139" t="s">
        <v>53</v>
      </c>
      <c r="C106" s="139"/>
      <c r="D106" s="8"/>
      <c r="E106" s="139" t="s">
        <v>54</v>
      </c>
      <c r="F106" s="139"/>
    </row>
    <row r="107" spans="1:9" ht="18.75" x14ac:dyDescent="0.3">
      <c r="A107" s="26"/>
      <c r="B107" s="8"/>
      <c r="C107" s="8"/>
      <c r="D107" s="8"/>
      <c r="E107" s="8"/>
      <c r="F107" s="8"/>
    </row>
    <row r="108" spans="1:9" ht="37.5" x14ac:dyDescent="0.3">
      <c r="A108" s="26" t="s">
        <v>55</v>
      </c>
      <c r="B108" s="132"/>
      <c r="C108" s="132"/>
      <c r="D108" s="8"/>
      <c r="E108" s="132"/>
      <c r="F108" s="132"/>
    </row>
    <row r="109" spans="1:9" ht="18.75" x14ac:dyDescent="0.3">
      <c r="A109" s="26"/>
      <c r="B109" s="139" t="s">
        <v>53</v>
      </c>
      <c r="C109" s="139"/>
      <c r="D109" s="8"/>
      <c r="E109" s="139" t="s">
        <v>54</v>
      </c>
      <c r="F109" s="139"/>
    </row>
    <row r="110" spans="1:9" ht="18.75" x14ac:dyDescent="0.3">
      <c r="A110" s="26"/>
      <c r="B110" s="80"/>
      <c r="C110" s="80"/>
      <c r="D110" s="8"/>
      <c r="E110" s="80"/>
      <c r="F110" s="80"/>
    </row>
    <row r="111" spans="1:9" ht="18.75" x14ac:dyDescent="0.3">
      <c r="A111" s="26" t="s">
        <v>56</v>
      </c>
      <c r="B111" s="132"/>
      <c r="C111" s="132"/>
      <c r="D111" s="8"/>
      <c r="E111" s="132"/>
      <c r="F111" s="132"/>
    </row>
    <row r="112" spans="1:9" ht="18.75" x14ac:dyDescent="0.3">
      <c r="A112" s="26"/>
      <c r="B112" s="139" t="s">
        <v>53</v>
      </c>
      <c r="C112" s="139"/>
      <c r="D112" s="8"/>
      <c r="E112" s="139" t="s">
        <v>54</v>
      </c>
      <c r="F112" s="139"/>
    </row>
    <row r="113" spans="1:6" ht="18.75" x14ac:dyDescent="0.3">
      <c r="A113" s="26" t="s">
        <v>57</v>
      </c>
      <c r="B113" s="8"/>
      <c r="C113" s="8"/>
      <c r="D113" s="8"/>
      <c r="E113" s="8"/>
      <c r="F113" s="8"/>
    </row>
    <row r="114" spans="1:6" ht="18.75" x14ac:dyDescent="0.3">
      <c r="A114" s="140" t="s">
        <v>285</v>
      </c>
      <c r="B114" s="140"/>
      <c r="C114" s="8"/>
      <c r="D114" s="8"/>
      <c r="E114" s="8"/>
      <c r="F114" s="8"/>
    </row>
  </sheetData>
  <mergeCells count="31">
    <mergeCell ref="B108:C108"/>
    <mergeCell ref="E108:F108"/>
    <mergeCell ref="A55:A59"/>
    <mergeCell ref="A64:A65"/>
    <mergeCell ref="A114:B114"/>
    <mergeCell ref="B109:C109"/>
    <mergeCell ref="E109:F109"/>
    <mergeCell ref="B111:C111"/>
    <mergeCell ref="E111:F111"/>
    <mergeCell ref="B112:C112"/>
    <mergeCell ref="E112:F112"/>
    <mergeCell ref="A70:A72"/>
    <mergeCell ref="A77:A81"/>
    <mergeCell ref="A83:A84"/>
    <mergeCell ref="B105:C105"/>
    <mergeCell ref="E105:F105"/>
    <mergeCell ref="B106:C106"/>
    <mergeCell ref="E106:F106"/>
    <mergeCell ref="A35:A36"/>
    <mergeCell ref="A41:A42"/>
    <mergeCell ref="A52:A53"/>
    <mergeCell ref="A1:I1"/>
    <mergeCell ref="A2:I2"/>
    <mergeCell ref="A5:A6"/>
    <mergeCell ref="B5:B6"/>
    <mergeCell ref="C5:C6"/>
    <mergeCell ref="D5:D6"/>
    <mergeCell ref="H5:I5"/>
    <mergeCell ref="G5:G6"/>
    <mergeCell ref="E5:F5"/>
    <mergeCell ref="D4:H4"/>
  </mergeCells>
  <pageMargins left="0.78740157480314965" right="0.78740157480314965" top="1.3779527559055118" bottom="0.39370078740157483" header="0.31496062992125984" footer="0.31496062992125984"/>
  <pageSetup paperSize="9" scale="64" firstPageNumber="53" orientation="landscape" useFirstPageNumber="1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5"/>
  <sheetViews>
    <sheetView zoomScaleNormal="100" workbookViewId="0">
      <selection activeCell="E58" sqref="E58"/>
    </sheetView>
  </sheetViews>
  <sheetFormatPr defaultRowHeight="15" x14ac:dyDescent="0.25"/>
  <cols>
    <col min="1" max="1" width="25.28515625" customWidth="1"/>
    <col min="3" max="3" width="14" customWidth="1"/>
    <col min="4" max="4" width="17.5703125" customWidth="1"/>
    <col min="5" max="5" width="20.42578125" customWidth="1"/>
    <col min="6" max="6" width="18" customWidth="1"/>
    <col min="7" max="7" width="14.7109375" customWidth="1"/>
    <col min="8" max="8" width="15.28515625" customWidth="1"/>
    <col min="9" max="9" width="15.7109375" customWidth="1"/>
  </cols>
  <sheetData>
    <row r="1" spans="1:9" ht="18.75" x14ac:dyDescent="0.25">
      <c r="A1" s="129" t="s">
        <v>277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296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B3" s="131" t="s">
        <v>243</v>
      </c>
      <c r="C3" s="131"/>
      <c r="D3" s="131"/>
      <c r="E3" s="131"/>
      <c r="F3" s="131"/>
      <c r="G3" s="96"/>
      <c r="H3" s="96"/>
      <c r="I3" s="5"/>
    </row>
    <row r="4" spans="1:9" ht="19.5" thickBot="1" x14ac:dyDescent="0.3">
      <c r="A4" s="4"/>
      <c r="B4" s="5"/>
      <c r="C4" s="5"/>
      <c r="D4" s="5"/>
      <c r="E4" s="5"/>
      <c r="F4" s="4"/>
      <c r="G4" s="5"/>
      <c r="H4" s="5"/>
      <c r="I4" s="4" t="s">
        <v>51</v>
      </c>
    </row>
    <row r="5" spans="1:9" ht="15.75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251</v>
      </c>
      <c r="F5" s="126"/>
      <c r="G5" s="126" t="s">
        <v>1</v>
      </c>
      <c r="H5" s="126" t="s">
        <v>252</v>
      </c>
      <c r="I5" s="128"/>
    </row>
    <row r="6" spans="1:9" ht="142.5" thickBot="1" x14ac:dyDescent="0.3">
      <c r="A6" s="134"/>
      <c r="B6" s="127"/>
      <c r="C6" s="136"/>
      <c r="D6" s="127"/>
      <c r="E6" s="122" t="s">
        <v>3</v>
      </c>
      <c r="F6" s="122" t="s">
        <v>4</v>
      </c>
      <c r="G6" s="127"/>
      <c r="H6" s="122" t="s">
        <v>3</v>
      </c>
      <c r="I6" s="34" t="s">
        <v>4</v>
      </c>
    </row>
    <row r="7" spans="1:9" ht="19.5" thickBot="1" x14ac:dyDescent="0.3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5">
        <v>9</v>
      </c>
    </row>
    <row r="8" spans="1:9" ht="66.75" customHeight="1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7"/>
      <c r="G8" s="37">
        <f>H8+I8</f>
        <v>0</v>
      </c>
      <c r="H8" s="37"/>
      <c r="I8" s="38"/>
    </row>
    <row r="9" spans="1:9" ht="50.25" customHeight="1" x14ac:dyDescent="0.25">
      <c r="A9" s="123" t="s">
        <v>48</v>
      </c>
      <c r="B9" s="125" t="s">
        <v>5</v>
      </c>
      <c r="C9" s="125" t="s">
        <v>5</v>
      </c>
      <c r="D9" s="3">
        <f t="shared" ref="D9:D71" si="0">E9+F9</f>
        <v>0</v>
      </c>
      <c r="E9" s="3">
        <f>E10+E8-E24+E97</f>
        <v>0</v>
      </c>
      <c r="F9" s="3">
        <f>F10+F8-F24+F97</f>
        <v>0</v>
      </c>
      <c r="G9" s="3">
        <f t="shared" ref="G9" si="1">H9+I9</f>
        <v>0</v>
      </c>
      <c r="H9" s="3">
        <f>H10+H8-H24+H97</f>
        <v>0</v>
      </c>
      <c r="I9" s="28">
        <f>I10+I8-I24+I97</f>
        <v>0</v>
      </c>
    </row>
    <row r="10" spans="1:9" ht="21.75" customHeight="1" x14ac:dyDescent="0.25">
      <c r="A10" s="123" t="s">
        <v>49</v>
      </c>
      <c r="B10" s="125" t="s">
        <v>5</v>
      </c>
      <c r="C10" s="125" t="s">
        <v>5</v>
      </c>
      <c r="D10" s="1">
        <f>E10+F10</f>
        <v>60842.11</v>
      </c>
      <c r="E10" s="1">
        <v>60842.11</v>
      </c>
      <c r="F10" s="1">
        <f>F12</f>
        <v>0</v>
      </c>
      <c r="G10" s="1">
        <f>SUM(H12:I12)</f>
        <v>60842.11</v>
      </c>
      <c r="H10" s="1">
        <v>60842.11</v>
      </c>
      <c r="I10" s="2">
        <f>I12</f>
        <v>0</v>
      </c>
    </row>
    <row r="11" spans="1:9" ht="17.25" customHeight="1" x14ac:dyDescent="0.25">
      <c r="A11" s="123" t="s">
        <v>6</v>
      </c>
      <c r="B11" s="125"/>
      <c r="C11" s="125"/>
      <c r="D11" s="1"/>
      <c r="E11" s="1"/>
      <c r="F11" s="1"/>
      <c r="G11" s="1"/>
      <c r="H11" s="1"/>
      <c r="I11" s="2"/>
    </row>
    <row r="12" spans="1:9" ht="22.5" customHeight="1" x14ac:dyDescent="0.25">
      <c r="A12" s="123" t="s">
        <v>62</v>
      </c>
      <c r="B12" s="125">
        <v>180</v>
      </c>
      <c r="C12" s="125" t="s">
        <v>5</v>
      </c>
      <c r="D12" s="1">
        <f t="shared" si="0"/>
        <v>60842.11</v>
      </c>
      <c r="E12" s="1">
        <v>60842.11</v>
      </c>
      <c r="F12" s="1">
        <f>SUM(F13:F23)</f>
        <v>0</v>
      </c>
      <c r="G12" s="1">
        <f>SUM(H14:I14)</f>
        <v>60842.11</v>
      </c>
      <c r="H12" s="1">
        <v>60842.11</v>
      </c>
      <c r="I12" s="2">
        <f>SUM(I13:I23)</f>
        <v>0</v>
      </c>
    </row>
    <row r="13" spans="1:9" ht="23.25" customHeight="1" x14ac:dyDescent="0.25">
      <c r="A13" s="123" t="s">
        <v>6</v>
      </c>
      <c r="B13" s="125"/>
      <c r="C13" s="125"/>
      <c r="D13" s="1">
        <f t="shared" si="0"/>
        <v>0</v>
      </c>
      <c r="E13" s="1"/>
      <c r="F13" s="1"/>
      <c r="G13" s="1">
        <f t="shared" ref="G13:G24" si="2">H13+I13</f>
        <v>0</v>
      </c>
      <c r="H13" s="1"/>
      <c r="I13" s="2"/>
    </row>
    <row r="14" spans="1:9" ht="57.75" customHeight="1" x14ac:dyDescent="0.25">
      <c r="A14" s="123" t="s">
        <v>245</v>
      </c>
      <c r="B14" s="125">
        <v>150</v>
      </c>
      <c r="C14" s="125">
        <v>162</v>
      </c>
      <c r="D14" s="1">
        <f t="shared" si="0"/>
        <v>60842.11</v>
      </c>
      <c r="E14" s="1">
        <v>60842.11</v>
      </c>
      <c r="F14" s="1"/>
      <c r="G14" s="1">
        <f t="shared" si="2"/>
        <v>60842.11</v>
      </c>
      <c r="H14" s="1">
        <v>60842.11</v>
      </c>
      <c r="I14" s="2"/>
    </row>
    <row r="15" spans="1:9" ht="18.75" x14ac:dyDescent="0.25">
      <c r="A15" s="123"/>
      <c r="B15" s="125"/>
      <c r="C15" s="125"/>
      <c r="D15" s="1">
        <f t="shared" si="0"/>
        <v>0</v>
      </c>
      <c r="E15" s="1"/>
      <c r="F15" s="1"/>
      <c r="G15" s="1">
        <f t="shared" si="2"/>
        <v>0</v>
      </c>
      <c r="H15" s="1"/>
      <c r="I15" s="2"/>
    </row>
    <row r="16" spans="1:9" ht="18.75" x14ac:dyDescent="0.25">
      <c r="A16" s="123"/>
      <c r="B16" s="125"/>
      <c r="C16" s="125"/>
      <c r="D16" s="1">
        <f t="shared" si="0"/>
        <v>0</v>
      </c>
      <c r="E16" s="1"/>
      <c r="F16" s="1"/>
      <c r="G16" s="1">
        <f t="shared" si="2"/>
        <v>0</v>
      </c>
      <c r="H16" s="1"/>
      <c r="I16" s="2"/>
    </row>
    <row r="17" spans="1:9" ht="18.75" x14ac:dyDescent="0.25">
      <c r="A17" s="123"/>
      <c r="B17" s="125"/>
      <c r="C17" s="125"/>
      <c r="D17" s="1">
        <f t="shared" si="0"/>
        <v>0</v>
      </c>
      <c r="E17" s="1"/>
      <c r="F17" s="1"/>
      <c r="G17" s="1">
        <f t="shared" si="2"/>
        <v>0</v>
      </c>
      <c r="H17" s="1"/>
      <c r="I17" s="2"/>
    </row>
    <row r="18" spans="1:9" ht="18.75" x14ac:dyDescent="0.25">
      <c r="A18" s="123"/>
      <c r="B18" s="125"/>
      <c r="C18" s="125"/>
      <c r="D18" s="1">
        <f t="shared" si="0"/>
        <v>0</v>
      </c>
      <c r="E18" s="1"/>
      <c r="F18" s="1"/>
      <c r="G18" s="1">
        <f t="shared" si="2"/>
        <v>0</v>
      </c>
      <c r="H18" s="1"/>
      <c r="I18" s="2"/>
    </row>
    <row r="19" spans="1:9" ht="18.75" x14ac:dyDescent="0.25">
      <c r="A19" s="123"/>
      <c r="B19" s="125"/>
      <c r="C19" s="125"/>
      <c r="D19" s="1">
        <f t="shared" si="0"/>
        <v>0</v>
      </c>
      <c r="E19" s="1"/>
      <c r="F19" s="1"/>
      <c r="G19" s="1">
        <f t="shared" si="2"/>
        <v>0</v>
      </c>
      <c r="H19" s="1"/>
      <c r="I19" s="2"/>
    </row>
    <row r="20" spans="1:9" ht="18.75" x14ac:dyDescent="0.25">
      <c r="A20" s="123"/>
      <c r="B20" s="125"/>
      <c r="C20" s="125"/>
      <c r="D20" s="1">
        <f t="shared" si="0"/>
        <v>0</v>
      </c>
      <c r="E20" s="1"/>
      <c r="F20" s="1"/>
      <c r="G20" s="1">
        <f t="shared" si="2"/>
        <v>0</v>
      </c>
      <c r="H20" s="1"/>
      <c r="I20" s="2"/>
    </row>
    <row r="21" spans="1:9" ht="18.75" x14ac:dyDescent="0.25">
      <c r="A21" s="123"/>
      <c r="B21" s="125"/>
      <c r="C21" s="125"/>
      <c r="D21" s="1">
        <f t="shared" si="0"/>
        <v>0</v>
      </c>
      <c r="E21" s="1"/>
      <c r="F21" s="1"/>
      <c r="G21" s="1">
        <f t="shared" si="2"/>
        <v>0</v>
      </c>
      <c r="H21" s="1"/>
      <c r="I21" s="2"/>
    </row>
    <row r="22" spans="1:9" ht="18.75" x14ac:dyDescent="0.25">
      <c r="A22" s="123"/>
      <c r="B22" s="125"/>
      <c r="C22" s="125"/>
      <c r="D22" s="1">
        <f t="shared" si="0"/>
        <v>0</v>
      </c>
      <c r="E22" s="1"/>
      <c r="F22" s="1"/>
      <c r="G22" s="1">
        <f t="shared" si="2"/>
        <v>0</v>
      </c>
      <c r="H22" s="1"/>
      <c r="I22" s="2"/>
    </row>
    <row r="23" spans="1:9" ht="18.75" x14ac:dyDescent="0.25">
      <c r="A23" s="123"/>
      <c r="B23" s="125"/>
      <c r="C23" s="125"/>
      <c r="D23" s="1">
        <f t="shared" si="0"/>
        <v>0</v>
      </c>
      <c r="E23" s="1"/>
      <c r="F23" s="1"/>
      <c r="G23" s="1">
        <f t="shared" si="2"/>
        <v>0</v>
      </c>
      <c r="H23" s="1"/>
      <c r="I23" s="2"/>
    </row>
    <row r="24" spans="1:9" ht="22.5" customHeight="1" x14ac:dyDescent="0.25">
      <c r="A24" s="123" t="s">
        <v>7</v>
      </c>
      <c r="B24" s="125" t="s">
        <v>5</v>
      </c>
      <c r="C24" s="125">
        <v>900</v>
      </c>
      <c r="D24" s="3">
        <f t="shared" si="0"/>
        <v>60842.11</v>
      </c>
      <c r="E24" s="1">
        <f>E26+E84</f>
        <v>60842.11</v>
      </c>
      <c r="F24" s="1">
        <f>F26+F84</f>
        <v>0</v>
      </c>
      <c r="G24" s="3">
        <f t="shared" si="2"/>
        <v>60842.11</v>
      </c>
      <c r="H24" s="1">
        <f>H26+H84</f>
        <v>60842.11</v>
      </c>
      <c r="I24" s="2">
        <f>I26+I84</f>
        <v>0</v>
      </c>
    </row>
    <row r="25" spans="1:9" ht="18.75" customHeight="1" x14ac:dyDescent="0.25">
      <c r="A25" s="123" t="s">
        <v>6</v>
      </c>
      <c r="B25" s="125"/>
      <c r="C25" s="125"/>
      <c r="D25" s="3"/>
      <c r="E25" s="1"/>
      <c r="F25" s="1"/>
      <c r="G25" s="3"/>
      <c r="H25" s="1"/>
      <c r="I25" s="2"/>
    </row>
    <row r="26" spans="1:9" ht="19.5" customHeight="1" x14ac:dyDescent="0.25">
      <c r="A26" s="123" t="s">
        <v>8</v>
      </c>
      <c r="B26" s="125" t="s">
        <v>5</v>
      </c>
      <c r="C26" s="125">
        <v>200</v>
      </c>
      <c r="D26" s="3">
        <f t="shared" si="0"/>
        <v>0</v>
      </c>
      <c r="E26" s="1">
        <f>E28+E36+E60+E66</f>
        <v>0</v>
      </c>
      <c r="F26" s="1">
        <f>F28+F36+F60+F66</f>
        <v>0</v>
      </c>
      <c r="G26" s="3">
        <f t="shared" ref="G26" si="3">H26+I26</f>
        <v>0</v>
      </c>
      <c r="H26" s="1">
        <f>H28+H36+H60+H66</f>
        <v>0</v>
      </c>
      <c r="I26" s="2">
        <f>I28+I36+I60+I66</f>
        <v>0</v>
      </c>
    </row>
    <row r="27" spans="1:9" ht="18.75" customHeight="1" x14ac:dyDescent="0.25">
      <c r="A27" s="123" t="s">
        <v>9</v>
      </c>
      <c r="B27" s="125"/>
      <c r="C27" s="125"/>
      <c r="D27" s="3"/>
      <c r="E27" s="1"/>
      <c r="F27" s="1"/>
      <c r="G27" s="3"/>
      <c r="H27" s="1"/>
      <c r="I27" s="2"/>
    </row>
    <row r="28" spans="1:9" ht="75" x14ac:dyDescent="0.25">
      <c r="A28" s="123" t="s">
        <v>10</v>
      </c>
      <c r="B28" s="125" t="s">
        <v>5</v>
      </c>
      <c r="C28" s="125">
        <v>210</v>
      </c>
      <c r="D28" s="3">
        <f t="shared" si="0"/>
        <v>0</v>
      </c>
      <c r="E28" s="1"/>
      <c r="F28" s="1">
        <f>F30+F31+F32+F33</f>
        <v>0</v>
      </c>
      <c r="G28" s="3">
        <f t="shared" ref="G28" si="4">H28+I28</f>
        <v>0</v>
      </c>
      <c r="H28" s="1"/>
      <c r="I28" s="2">
        <f>I30+I31+I32+I33</f>
        <v>0</v>
      </c>
    </row>
    <row r="29" spans="1:9" ht="18.75" customHeight="1" x14ac:dyDescent="0.25">
      <c r="A29" s="123" t="s">
        <v>9</v>
      </c>
      <c r="B29" s="125"/>
      <c r="C29" s="125"/>
      <c r="D29" s="3"/>
      <c r="E29" s="1"/>
      <c r="F29" s="1"/>
      <c r="G29" s="3"/>
      <c r="H29" s="1"/>
      <c r="I29" s="2"/>
    </row>
    <row r="30" spans="1:9" ht="20.25" customHeight="1" x14ac:dyDescent="0.25">
      <c r="A30" s="123" t="s">
        <v>11</v>
      </c>
      <c r="B30" s="125">
        <v>111</v>
      </c>
      <c r="C30" s="125">
        <v>211</v>
      </c>
      <c r="D30" s="3">
        <f t="shared" si="0"/>
        <v>0</v>
      </c>
      <c r="E30" s="1"/>
      <c r="F30" s="1"/>
      <c r="G30" s="3">
        <f t="shared" ref="G30:G32" si="5">H30+I30</f>
        <v>0</v>
      </c>
      <c r="H30" s="1"/>
      <c r="I30" s="2"/>
    </row>
    <row r="31" spans="1:9" ht="72" customHeight="1" x14ac:dyDescent="0.25">
      <c r="A31" s="123" t="s">
        <v>12</v>
      </c>
      <c r="B31" s="125">
        <v>112</v>
      </c>
      <c r="C31" s="125">
        <v>212</v>
      </c>
      <c r="D31" s="3">
        <f t="shared" si="0"/>
        <v>0</v>
      </c>
      <c r="E31" s="1"/>
      <c r="F31" s="1"/>
      <c r="G31" s="3">
        <f t="shared" si="5"/>
        <v>0</v>
      </c>
      <c r="H31" s="1"/>
      <c r="I31" s="2"/>
    </row>
    <row r="32" spans="1:9" ht="60.75" customHeight="1" x14ac:dyDescent="0.25">
      <c r="A32" s="123" t="s">
        <v>13</v>
      </c>
      <c r="B32" s="125">
        <v>119</v>
      </c>
      <c r="C32" s="125">
        <v>213</v>
      </c>
      <c r="D32" s="3">
        <f t="shared" si="0"/>
        <v>0</v>
      </c>
      <c r="E32" s="1"/>
      <c r="F32" s="1"/>
      <c r="G32" s="3">
        <f t="shared" si="5"/>
        <v>0</v>
      </c>
      <c r="H32" s="1"/>
      <c r="I32" s="2"/>
    </row>
    <row r="33" spans="1:9" ht="93.75" x14ac:dyDescent="0.25">
      <c r="A33" s="123" t="s">
        <v>188</v>
      </c>
      <c r="B33" s="125" t="s">
        <v>5</v>
      </c>
      <c r="C33" s="125">
        <v>214</v>
      </c>
      <c r="D33" s="3">
        <f>E33+F33</f>
        <v>0</v>
      </c>
      <c r="E33" s="1">
        <f>E34+E35</f>
        <v>0</v>
      </c>
      <c r="F33" s="1">
        <f>F34+F35</f>
        <v>0</v>
      </c>
      <c r="G33" s="3">
        <f>H33+I33</f>
        <v>0</v>
      </c>
      <c r="H33" s="1">
        <f>H34+H35</f>
        <v>0</v>
      </c>
      <c r="I33" s="2">
        <f>I34+I35</f>
        <v>0</v>
      </c>
    </row>
    <row r="34" spans="1:9" ht="18.75" x14ac:dyDescent="0.25">
      <c r="A34" s="149" t="s">
        <v>6</v>
      </c>
      <c r="B34" s="125">
        <v>112</v>
      </c>
      <c r="C34" s="125">
        <v>214</v>
      </c>
      <c r="D34" s="3">
        <f t="shared" si="0"/>
        <v>0</v>
      </c>
      <c r="E34" s="1"/>
      <c r="F34" s="1"/>
      <c r="G34" s="3">
        <f t="shared" ref="G34" si="6">H34+I34</f>
        <v>0</v>
      </c>
      <c r="H34" s="1"/>
      <c r="I34" s="2"/>
    </row>
    <row r="35" spans="1:9" ht="18.75" x14ac:dyDescent="0.25">
      <c r="A35" s="149"/>
      <c r="B35" s="125">
        <v>244</v>
      </c>
      <c r="C35" s="125">
        <v>214</v>
      </c>
      <c r="D35" s="3">
        <v>0</v>
      </c>
      <c r="E35" s="1"/>
      <c r="F35" s="1"/>
      <c r="G35" s="3">
        <v>0</v>
      </c>
      <c r="H35" s="1"/>
      <c r="I35" s="2"/>
    </row>
    <row r="36" spans="1:9" ht="30.75" customHeight="1" x14ac:dyDescent="0.25">
      <c r="A36" s="123" t="s">
        <v>14</v>
      </c>
      <c r="B36" s="125" t="s">
        <v>5</v>
      </c>
      <c r="C36" s="125">
        <v>220</v>
      </c>
      <c r="D36" s="3">
        <f t="shared" si="0"/>
        <v>0</v>
      </c>
      <c r="E36" s="1"/>
      <c r="F36" s="1">
        <f>F38+F39+F42+F49+F50+F53+F59</f>
        <v>0</v>
      </c>
      <c r="G36" s="3">
        <f t="shared" ref="G36" si="7">H36+I36</f>
        <v>0</v>
      </c>
      <c r="H36" s="1">
        <f>H38+H39+H42+H49+H50+H53+H59</f>
        <v>0</v>
      </c>
      <c r="I36" s="2">
        <f>I38+I39+I42+I49+I50+I53+I59</f>
        <v>0</v>
      </c>
    </row>
    <row r="37" spans="1:9" ht="21.75" customHeight="1" x14ac:dyDescent="0.25">
      <c r="A37" s="123" t="s">
        <v>9</v>
      </c>
      <c r="B37" s="125"/>
      <c r="C37" s="125"/>
      <c r="D37" s="3"/>
      <c r="E37" s="1"/>
      <c r="F37" s="1"/>
      <c r="G37" s="3"/>
      <c r="H37" s="1"/>
      <c r="I37" s="2"/>
    </row>
    <row r="38" spans="1:9" ht="24" customHeight="1" x14ac:dyDescent="0.25">
      <c r="A38" s="123" t="s">
        <v>15</v>
      </c>
      <c r="B38" s="125">
        <v>244</v>
      </c>
      <c r="C38" s="125">
        <v>221</v>
      </c>
      <c r="D38" s="3">
        <f t="shared" si="0"/>
        <v>0</v>
      </c>
      <c r="E38" s="1"/>
      <c r="F38" s="1"/>
      <c r="G38" s="3">
        <f t="shared" ref="G38:G42" si="8">H38+I38</f>
        <v>0</v>
      </c>
      <c r="H38" s="1"/>
      <c r="I38" s="2"/>
    </row>
    <row r="39" spans="1:9" ht="49.5" customHeight="1" x14ac:dyDescent="0.25">
      <c r="A39" s="123" t="s">
        <v>16</v>
      </c>
      <c r="B39" s="125" t="s">
        <v>5</v>
      </c>
      <c r="C39" s="125">
        <v>222</v>
      </c>
      <c r="D39" s="3">
        <f t="shared" si="0"/>
        <v>0</v>
      </c>
      <c r="E39" s="1">
        <f>E40+E41</f>
        <v>0</v>
      </c>
      <c r="F39" s="1">
        <f>F40+F41</f>
        <v>0</v>
      </c>
      <c r="G39" s="3">
        <f t="shared" si="8"/>
        <v>0</v>
      </c>
      <c r="H39" s="1">
        <f>H40+H41</f>
        <v>0</v>
      </c>
      <c r="I39" s="2">
        <f>I40+I41</f>
        <v>0</v>
      </c>
    </row>
    <row r="40" spans="1:9" ht="18.75" x14ac:dyDescent="0.25">
      <c r="A40" s="130" t="s">
        <v>6</v>
      </c>
      <c r="B40" s="125">
        <v>112</v>
      </c>
      <c r="C40" s="125">
        <v>222</v>
      </c>
      <c r="D40" s="3">
        <f t="shared" si="0"/>
        <v>0</v>
      </c>
      <c r="E40" s="1"/>
      <c r="F40" s="1"/>
      <c r="G40" s="3">
        <f t="shared" si="8"/>
        <v>0</v>
      </c>
      <c r="H40" s="1"/>
      <c r="I40" s="2"/>
    </row>
    <row r="41" spans="1:9" ht="20.25" customHeight="1" x14ac:dyDescent="0.25">
      <c r="A41" s="130"/>
      <c r="B41" s="125">
        <v>244</v>
      </c>
      <c r="C41" s="125">
        <v>222</v>
      </c>
      <c r="D41" s="3">
        <f t="shared" si="0"/>
        <v>0</v>
      </c>
      <c r="E41" s="1"/>
      <c r="F41" s="1"/>
      <c r="G41" s="3">
        <f t="shared" si="8"/>
        <v>0</v>
      </c>
      <c r="H41" s="1"/>
      <c r="I41" s="2"/>
    </row>
    <row r="42" spans="1:9" ht="37.5" x14ac:dyDescent="0.25">
      <c r="A42" s="123" t="s">
        <v>17</v>
      </c>
      <c r="B42" s="125" t="s">
        <v>5</v>
      </c>
      <c r="C42" s="125">
        <v>223</v>
      </c>
      <c r="D42" s="3">
        <f t="shared" si="0"/>
        <v>0</v>
      </c>
      <c r="E42" s="1">
        <f t="shared" ref="E42:F42" si="9">E44+E45+E46+E47+E48</f>
        <v>0</v>
      </c>
      <c r="F42" s="1">
        <f t="shared" si="9"/>
        <v>0</v>
      </c>
      <c r="G42" s="3">
        <f t="shared" si="8"/>
        <v>0</v>
      </c>
      <c r="H42" s="1">
        <f t="shared" ref="H42:I42" si="10">H44+H45+H46+H47+H48</f>
        <v>0</v>
      </c>
      <c r="I42" s="2">
        <f t="shared" si="10"/>
        <v>0</v>
      </c>
    </row>
    <row r="43" spans="1:9" ht="27.75" customHeight="1" x14ac:dyDescent="0.25">
      <c r="A43" s="123" t="s">
        <v>6</v>
      </c>
      <c r="B43" s="125"/>
      <c r="C43" s="125"/>
      <c r="D43" s="3"/>
      <c r="E43" s="1"/>
      <c r="F43" s="1"/>
      <c r="G43" s="3"/>
      <c r="H43" s="1"/>
      <c r="I43" s="2"/>
    </row>
    <row r="44" spans="1:9" ht="55.5" customHeight="1" x14ac:dyDescent="0.25">
      <c r="A44" s="123" t="s">
        <v>18</v>
      </c>
      <c r="B44" s="125">
        <v>247</v>
      </c>
      <c r="C44" s="125">
        <v>223</v>
      </c>
      <c r="D44" s="3">
        <f t="shared" si="0"/>
        <v>0</v>
      </c>
      <c r="E44" s="1"/>
      <c r="F44" s="1"/>
      <c r="G44" s="3">
        <f t="shared" ref="G44:G49" si="11">H44+I44</f>
        <v>0</v>
      </c>
      <c r="H44" s="1"/>
      <c r="I44" s="2"/>
    </row>
    <row r="45" spans="1:9" ht="33" customHeight="1" x14ac:dyDescent="0.25">
      <c r="A45" s="123" t="s">
        <v>19</v>
      </c>
      <c r="B45" s="125">
        <v>247</v>
      </c>
      <c r="C45" s="125">
        <v>223</v>
      </c>
      <c r="D45" s="3">
        <f t="shared" si="0"/>
        <v>0</v>
      </c>
      <c r="E45" s="1"/>
      <c r="F45" s="1"/>
      <c r="G45" s="3">
        <f t="shared" si="11"/>
        <v>0</v>
      </c>
      <c r="H45" s="1"/>
      <c r="I45" s="2"/>
    </row>
    <row r="46" spans="1:9" ht="60" customHeight="1" x14ac:dyDescent="0.25">
      <c r="A46" s="123" t="s">
        <v>20</v>
      </c>
      <c r="B46" s="125">
        <v>247</v>
      </c>
      <c r="C46" s="125">
        <v>223</v>
      </c>
      <c r="D46" s="3">
        <f t="shared" si="0"/>
        <v>0</v>
      </c>
      <c r="E46" s="1"/>
      <c r="F46" s="1"/>
      <c r="G46" s="3">
        <f t="shared" si="11"/>
        <v>0</v>
      </c>
      <c r="H46" s="1"/>
      <c r="I46" s="2"/>
    </row>
    <row r="47" spans="1:9" ht="70.5" customHeight="1" x14ac:dyDescent="0.25">
      <c r="A47" s="123" t="s">
        <v>21</v>
      </c>
      <c r="B47" s="125">
        <v>244</v>
      </c>
      <c r="C47" s="125">
        <v>223</v>
      </c>
      <c r="D47" s="3">
        <f t="shared" si="0"/>
        <v>0</v>
      </c>
      <c r="E47" s="1"/>
      <c r="F47" s="1"/>
      <c r="G47" s="3">
        <f t="shared" si="11"/>
        <v>0</v>
      </c>
      <c r="H47" s="1"/>
      <c r="I47" s="2"/>
    </row>
    <row r="48" spans="1:9" ht="56.25" x14ac:dyDescent="0.25">
      <c r="A48" s="123" t="s">
        <v>22</v>
      </c>
      <c r="B48" s="125">
        <v>244</v>
      </c>
      <c r="C48" s="125">
        <v>223</v>
      </c>
      <c r="D48" s="3">
        <f t="shared" si="0"/>
        <v>0</v>
      </c>
      <c r="E48" s="1"/>
      <c r="F48" s="1"/>
      <c r="G48" s="3">
        <f t="shared" si="11"/>
        <v>0</v>
      </c>
      <c r="H48" s="1"/>
      <c r="I48" s="2"/>
    </row>
    <row r="49" spans="1:9" ht="168.75" x14ac:dyDescent="0.25">
      <c r="A49" s="123" t="s">
        <v>23</v>
      </c>
      <c r="B49" s="125">
        <v>244</v>
      </c>
      <c r="C49" s="125">
        <v>224</v>
      </c>
      <c r="D49" s="3">
        <f t="shared" si="0"/>
        <v>0</v>
      </c>
      <c r="E49" s="1"/>
      <c r="F49" s="1"/>
      <c r="G49" s="3">
        <f t="shared" si="11"/>
        <v>0</v>
      </c>
      <c r="H49" s="1"/>
      <c r="I49" s="2"/>
    </row>
    <row r="50" spans="1:9" ht="56.25" x14ac:dyDescent="0.25">
      <c r="A50" s="123" t="s">
        <v>24</v>
      </c>
      <c r="B50" s="125" t="s">
        <v>5</v>
      </c>
      <c r="C50" s="125">
        <v>225</v>
      </c>
      <c r="D50" s="1">
        <f t="shared" ref="D50:G50" si="12">D51+D52</f>
        <v>0</v>
      </c>
      <c r="E50" s="1">
        <f>E51+E52</f>
        <v>0</v>
      </c>
      <c r="F50" s="1">
        <f t="shared" si="12"/>
        <v>0</v>
      </c>
      <c r="G50" s="1">
        <f t="shared" si="12"/>
        <v>0</v>
      </c>
      <c r="H50" s="1">
        <f>H51+H52</f>
        <v>0</v>
      </c>
      <c r="I50" s="2">
        <f t="shared" ref="I50" si="13">I51+I52</f>
        <v>0</v>
      </c>
    </row>
    <row r="51" spans="1:9" ht="18.75" x14ac:dyDescent="0.25">
      <c r="A51" s="130" t="s">
        <v>6</v>
      </c>
      <c r="B51" s="125">
        <v>243</v>
      </c>
      <c r="C51" s="125">
        <v>225</v>
      </c>
      <c r="D51" s="3">
        <f t="shared" si="0"/>
        <v>0</v>
      </c>
      <c r="E51" s="1"/>
      <c r="F51" s="1"/>
      <c r="G51" s="3">
        <f t="shared" ref="G51:G84" si="14">H51+I51</f>
        <v>0</v>
      </c>
      <c r="H51" s="1"/>
      <c r="I51" s="2"/>
    </row>
    <row r="52" spans="1:9" ht="18.75" x14ac:dyDescent="0.25">
      <c r="A52" s="130"/>
      <c r="B52" s="125">
        <v>244</v>
      </c>
      <c r="C52" s="125">
        <v>225</v>
      </c>
      <c r="D52" s="3">
        <f t="shared" si="0"/>
        <v>0</v>
      </c>
      <c r="E52" s="1"/>
      <c r="F52" s="1"/>
      <c r="G52" s="3">
        <f t="shared" si="14"/>
        <v>0</v>
      </c>
      <c r="H52" s="1"/>
      <c r="I52" s="2"/>
    </row>
    <row r="53" spans="1:9" ht="37.5" x14ac:dyDescent="0.25">
      <c r="A53" s="123" t="s">
        <v>58</v>
      </c>
      <c r="B53" s="125" t="s">
        <v>5</v>
      </c>
      <c r="C53" s="125">
        <v>226</v>
      </c>
      <c r="D53" s="3">
        <f t="shared" si="0"/>
        <v>0</v>
      </c>
      <c r="E53" s="1">
        <f>E54+E55+E57+E58+E56</f>
        <v>0</v>
      </c>
      <c r="F53" s="1">
        <f>F54+F55+F57+F58+F56</f>
        <v>0</v>
      </c>
      <c r="G53" s="3">
        <f t="shared" si="14"/>
        <v>0</v>
      </c>
      <c r="H53" s="1">
        <f>H54+H55+H57+H58+H56</f>
        <v>0</v>
      </c>
      <c r="I53" s="2">
        <f>I54+I55+I57+I58+I56</f>
        <v>0</v>
      </c>
    </row>
    <row r="54" spans="1:9" ht="18.75" x14ac:dyDescent="0.25">
      <c r="A54" s="130" t="s">
        <v>6</v>
      </c>
      <c r="B54" s="125">
        <v>112</v>
      </c>
      <c r="C54" s="125">
        <v>226</v>
      </c>
      <c r="D54" s="3">
        <f t="shared" si="0"/>
        <v>0</v>
      </c>
      <c r="E54" s="1"/>
      <c r="F54" s="1"/>
      <c r="G54" s="3">
        <f t="shared" si="14"/>
        <v>0</v>
      </c>
      <c r="H54" s="1"/>
      <c r="I54" s="2"/>
    </row>
    <row r="55" spans="1:9" ht="18.75" x14ac:dyDescent="0.25">
      <c r="A55" s="130"/>
      <c r="B55" s="125">
        <v>113</v>
      </c>
      <c r="C55" s="125">
        <v>226</v>
      </c>
      <c r="D55" s="3">
        <f t="shared" si="0"/>
        <v>0</v>
      </c>
      <c r="E55" s="1"/>
      <c r="F55" s="1"/>
      <c r="G55" s="3">
        <f t="shared" si="14"/>
        <v>0</v>
      </c>
      <c r="H55" s="1"/>
      <c r="I55" s="2"/>
    </row>
    <row r="56" spans="1:9" ht="18.75" x14ac:dyDescent="0.25">
      <c r="A56" s="130"/>
      <c r="B56" s="125">
        <v>119</v>
      </c>
      <c r="C56" s="125">
        <v>226</v>
      </c>
      <c r="D56" s="3">
        <f t="shared" si="0"/>
        <v>0</v>
      </c>
      <c r="E56" s="1"/>
      <c r="F56" s="1"/>
      <c r="G56" s="3">
        <f t="shared" si="14"/>
        <v>0</v>
      </c>
      <c r="H56" s="1"/>
      <c r="I56" s="2"/>
    </row>
    <row r="57" spans="1:9" ht="18.75" x14ac:dyDescent="0.25">
      <c r="A57" s="130"/>
      <c r="B57" s="125">
        <v>243</v>
      </c>
      <c r="C57" s="125">
        <v>226</v>
      </c>
      <c r="D57" s="3">
        <f t="shared" si="0"/>
        <v>0</v>
      </c>
      <c r="E57" s="1"/>
      <c r="F57" s="1"/>
      <c r="G57" s="3">
        <f t="shared" si="14"/>
        <v>0</v>
      </c>
      <c r="H57" s="1"/>
      <c r="I57" s="2"/>
    </row>
    <row r="58" spans="1:9" ht="18.75" x14ac:dyDescent="0.25">
      <c r="A58" s="130"/>
      <c r="B58" s="125">
        <v>244</v>
      </c>
      <c r="C58" s="125">
        <v>226</v>
      </c>
      <c r="D58" s="3">
        <f t="shared" si="0"/>
        <v>0</v>
      </c>
      <c r="E58" s="1"/>
      <c r="F58" s="1"/>
      <c r="G58" s="3">
        <f t="shared" si="14"/>
        <v>0</v>
      </c>
      <c r="H58" s="1"/>
      <c r="I58" s="2"/>
    </row>
    <row r="59" spans="1:9" ht="18.75" x14ac:dyDescent="0.25">
      <c r="A59" s="123" t="s">
        <v>25</v>
      </c>
      <c r="B59" s="125">
        <v>244</v>
      </c>
      <c r="C59" s="125">
        <v>227</v>
      </c>
      <c r="D59" s="3">
        <f t="shared" si="0"/>
        <v>0</v>
      </c>
      <c r="E59" s="1"/>
      <c r="F59" s="1"/>
      <c r="G59" s="3">
        <f t="shared" si="14"/>
        <v>0</v>
      </c>
      <c r="H59" s="1"/>
      <c r="I59" s="2"/>
    </row>
    <row r="60" spans="1:9" ht="37.5" x14ac:dyDescent="0.25">
      <c r="A60" s="123" t="s">
        <v>26</v>
      </c>
      <c r="B60" s="125" t="s">
        <v>5</v>
      </c>
      <c r="C60" s="125">
        <v>260</v>
      </c>
      <c r="D60" s="3">
        <f t="shared" si="0"/>
        <v>0</v>
      </c>
      <c r="E60" s="1">
        <f>E61+E62+E65</f>
        <v>0</v>
      </c>
      <c r="F60" s="1">
        <f>F61+F62+F65</f>
        <v>0</v>
      </c>
      <c r="G60" s="3">
        <f t="shared" si="14"/>
        <v>0</v>
      </c>
      <c r="H60" s="1">
        <f>H61+H62+H65</f>
        <v>0</v>
      </c>
      <c r="I60" s="2">
        <f>I61+I62+I65</f>
        <v>0</v>
      </c>
    </row>
    <row r="61" spans="1:9" ht="106.5" customHeight="1" x14ac:dyDescent="0.25">
      <c r="A61" s="123" t="s">
        <v>27</v>
      </c>
      <c r="B61" s="125">
        <v>321</v>
      </c>
      <c r="C61" s="125">
        <v>264</v>
      </c>
      <c r="D61" s="3">
        <f t="shared" si="0"/>
        <v>0</v>
      </c>
      <c r="E61" s="1"/>
      <c r="F61" s="1"/>
      <c r="G61" s="3">
        <f t="shared" si="14"/>
        <v>0</v>
      </c>
      <c r="H61" s="1"/>
      <c r="I61" s="2"/>
    </row>
    <row r="62" spans="1:9" ht="105.75" customHeight="1" x14ac:dyDescent="0.25">
      <c r="A62" s="123" t="s">
        <v>28</v>
      </c>
      <c r="B62" s="125" t="s">
        <v>5</v>
      </c>
      <c r="C62" s="125">
        <v>266</v>
      </c>
      <c r="D62" s="3">
        <f t="shared" si="0"/>
        <v>0</v>
      </c>
      <c r="E62" s="1">
        <f t="shared" ref="E62:F62" si="15">E63+E64</f>
        <v>0</v>
      </c>
      <c r="F62" s="1">
        <f t="shared" si="15"/>
        <v>0</v>
      </c>
      <c r="G62" s="3">
        <f t="shared" si="14"/>
        <v>0</v>
      </c>
      <c r="H62" s="1">
        <f t="shared" ref="H62:I62" si="16">H63+H64</f>
        <v>0</v>
      </c>
      <c r="I62" s="2">
        <f t="shared" si="16"/>
        <v>0</v>
      </c>
    </row>
    <row r="63" spans="1:9" ht="18.75" x14ac:dyDescent="0.25">
      <c r="A63" s="130" t="s">
        <v>6</v>
      </c>
      <c r="B63" s="125">
        <v>111</v>
      </c>
      <c r="C63" s="125">
        <v>266</v>
      </c>
      <c r="D63" s="3">
        <f t="shared" si="0"/>
        <v>0</v>
      </c>
      <c r="E63" s="1"/>
      <c r="F63" s="1"/>
      <c r="G63" s="3">
        <f t="shared" si="14"/>
        <v>0</v>
      </c>
      <c r="H63" s="1"/>
      <c r="I63" s="2"/>
    </row>
    <row r="64" spans="1:9" ht="18.75" x14ac:dyDescent="0.25">
      <c r="A64" s="130"/>
      <c r="B64" s="125">
        <v>112</v>
      </c>
      <c r="C64" s="125">
        <v>266</v>
      </c>
      <c r="D64" s="3">
        <f t="shared" si="0"/>
        <v>0</v>
      </c>
      <c r="E64" s="1"/>
      <c r="F64" s="1"/>
      <c r="G64" s="3">
        <f t="shared" si="14"/>
        <v>0</v>
      </c>
      <c r="H64" s="1"/>
      <c r="I64" s="2"/>
    </row>
    <row r="65" spans="1:9" ht="70.5" customHeight="1" x14ac:dyDescent="0.25">
      <c r="A65" s="123" t="s">
        <v>29</v>
      </c>
      <c r="B65" s="125">
        <v>112</v>
      </c>
      <c r="C65" s="125">
        <v>267</v>
      </c>
      <c r="D65" s="3">
        <f t="shared" si="0"/>
        <v>0</v>
      </c>
      <c r="E65" s="1"/>
      <c r="F65" s="1"/>
      <c r="G65" s="3">
        <f t="shared" si="14"/>
        <v>0</v>
      </c>
      <c r="H65" s="1"/>
      <c r="I65" s="2"/>
    </row>
    <row r="66" spans="1:9" ht="24" customHeight="1" x14ac:dyDescent="0.25">
      <c r="A66" s="123" t="s">
        <v>30</v>
      </c>
      <c r="B66" s="125" t="s">
        <v>5</v>
      </c>
      <c r="C66" s="125">
        <v>290</v>
      </c>
      <c r="D66" s="3">
        <f t="shared" si="0"/>
        <v>0</v>
      </c>
      <c r="E66" s="1">
        <f>E68+E72+E73+E74+E75+E81</f>
        <v>0</v>
      </c>
      <c r="F66" s="1">
        <f>F68+F72+F73+F74+F75+F81</f>
        <v>0</v>
      </c>
      <c r="G66" s="3">
        <f t="shared" si="14"/>
        <v>0</v>
      </c>
      <c r="H66" s="1">
        <f>H68+H72+H73+H74+H75+H81</f>
        <v>0</v>
      </c>
      <c r="I66" s="2">
        <f>I68+I72+I73+I74+I75+I81</f>
        <v>0</v>
      </c>
    </row>
    <row r="67" spans="1:9" ht="16.5" customHeight="1" x14ac:dyDescent="0.25">
      <c r="A67" s="123" t="s">
        <v>9</v>
      </c>
      <c r="B67" s="125"/>
      <c r="C67" s="125"/>
      <c r="D67" s="3">
        <f t="shared" si="0"/>
        <v>0</v>
      </c>
      <c r="E67" s="1"/>
      <c r="F67" s="1"/>
      <c r="G67" s="3">
        <f t="shared" si="14"/>
        <v>0</v>
      </c>
      <c r="H67" s="1"/>
      <c r="I67" s="2"/>
    </row>
    <row r="68" spans="1:9" ht="34.5" customHeight="1" x14ac:dyDescent="0.25">
      <c r="A68" s="123" t="s">
        <v>31</v>
      </c>
      <c r="B68" s="125" t="s">
        <v>5</v>
      </c>
      <c r="C68" s="125">
        <v>291</v>
      </c>
      <c r="D68" s="3">
        <f t="shared" si="0"/>
        <v>0</v>
      </c>
      <c r="E68" s="1">
        <f t="shared" ref="E68:F68" si="17">E69+E70+E71</f>
        <v>0</v>
      </c>
      <c r="F68" s="1">
        <f t="shared" si="17"/>
        <v>0</v>
      </c>
      <c r="G68" s="3">
        <f t="shared" si="14"/>
        <v>0</v>
      </c>
      <c r="H68" s="1">
        <f t="shared" ref="H68:I68" si="18">H69+H70+H71</f>
        <v>0</v>
      </c>
      <c r="I68" s="2">
        <f t="shared" si="18"/>
        <v>0</v>
      </c>
    </row>
    <row r="69" spans="1:9" ht="18.75" x14ac:dyDescent="0.25">
      <c r="A69" s="130" t="s">
        <v>6</v>
      </c>
      <c r="B69" s="125">
        <v>851</v>
      </c>
      <c r="C69" s="125">
        <v>291</v>
      </c>
      <c r="D69" s="3">
        <f t="shared" si="0"/>
        <v>0</v>
      </c>
      <c r="E69" s="1"/>
      <c r="F69" s="1"/>
      <c r="G69" s="3">
        <f t="shared" si="14"/>
        <v>0</v>
      </c>
      <c r="H69" s="1"/>
      <c r="I69" s="2"/>
    </row>
    <row r="70" spans="1:9" ht="17.25" customHeight="1" x14ac:dyDescent="0.25">
      <c r="A70" s="130"/>
      <c r="B70" s="125">
        <v>852</v>
      </c>
      <c r="C70" s="125">
        <v>291</v>
      </c>
      <c r="D70" s="3">
        <f t="shared" si="0"/>
        <v>0</v>
      </c>
      <c r="E70" s="1"/>
      <c r="F70" s="1"/>
      <c r="G70" s="3">
        <f t="shared" si="14"/>
        <v>0</v>
      </c>
      <c r="H70" s="1"/>
      <c r="I70" s="2"/>
    </row>
    <row r="71" spans="1:9" ht="18.75" hidden="1" x14ac:dyDescent="0.25">
      <c r="A71" s="130"/>
      <c r="B71" s="125">
        <v>853</v>
      </c>
      <c r="C71" s="125">
        <v>291</v>
      </c>
      <c r="D71" s="3">
        <f t="shared" si="0"/>
        <v>0</v>
      </c>
      <c r="E71" s="1"/>
      <c r="F71" s="1"/>
      <c r="G71" s="3">
        <f t="shared" si="14"/>
        <v>0</v>
      </c>
      <c r="H71" s="1"/>
      <c r="I71" s="2"/>
    </row>
    <row r="72" spans="1:9" ht="112.5" x14ac:dyDescent="0.25">
      <c r="A72" s="123" t="s">
        <v>32</v>
      </c>
      <c r="B72" s="125">
        <v>853</v>
      </c>
      <c r="C72" s="125">
        <v>292</v>
      </c>
      <c r="D72" s="3">
        <f t="shared" ref="D72:D101" si="19">E72+F72</f>
        <v>0</v>
      </c>
      <c r="E72" s="1"/>
      <c r="F72" s="1">
        <v>0</v>
      </c>
      <c r="G72" s="3">
        <f t="shared" si="14"/>
        <v>0</v>
      </c>
      <c r="H72" s="1"/>
      <c r="I72" s="2">
        <v>0</v>
      </c>
    </row>
    <row r="73" spans="1:9" ht="150.75" customHeight="1" x14ac:dyDescent="0.25">
      <c r="A73" s="123" t="s">
        <v>33</v>
      </c>
      <c r="B73" s="125">
        <v>853</v>
      </c>
      <c r="C73" s="125">
        <v>293</v>
      </c>
      <c r="D73" s="3">
        <f t="shared" si="19"/>
        <v>0</v>
      </c>
      <c r="E73" s="1"/>
      <c r="F73" s="1">
        <v>0</v>
      </c>
      <c r="G73" s="3">
        <f t="shared" si="14"/>
        <v>0</v>
      </c>
      <c r="H73" s="1"/>
      <c r="I73" s="2">
        <v>0</v>
      </c>
    </row>
    <row r="74" spans="1:9" ht="69" customHeight="1" x14ac:dyDescent="0.25">
      <c r="A74" s="123" t="s">
        <v>148</v>
      </c>
      <c r="B74" s="125">
        <v>853</v>
      </c>
      <c r="C74" s="125">
        <v>295</v>
      </c>
      <c r="D74" s="3">
        <f t="shared" si="19"/>
        <v>0</v>
      </c>
      <c r="E74" s="1"/>
      <c r="F74" s="1">
        <v>0</v>
      </c>
      <c r="G74" s="3">
        <f t="shared" si="14"/>
        <v>0</v>
      </c>
      <c r="H74" s="1"/>
      <c r="I74" s="2">
        <v>0</v>
      </c>
    </row>
    <row r="75" spans="1:9" ht="78.75" customHeight="1" x14ac:dyDescent="0.25">
      <c r="A75" s="123" t="s">
        <v>34</v>
      </c>
      <c r="B75" s="125" t="s">
        <v>5</v>
      </c>
      <c r="C75" s="125">
        <v>296</v>
      </c>
      <c r="D75" s="3">
        <f t="shared" si="19"/>
        <v>0</v>
      </c>
      <c r="E75" s="1">
        <f t="shared" ref="E75:F75" si="20">E76+E77+E78+E79+E80</f>
        <v>0</v>
      </c>
      <c r="F75" s="1">
        <f t="shared" si="20"/>
        <v>0</v>
      </c>
      <c r="G75" s="3">
        <f t="shared" si="14"/>
        <v>0</v>
      </c>
      <c r="H75" s="1">
        <f t="shared" ref="H75:I75" si="21">H76+H77+H78+H79+H80</f>
        <v>0</v>
      </c>
      <c r="I75" s="2">
        <f t="shared" si="21"/>
        <v>0</v>
      </c>
    </row>
    <row r="76" spans="1:9" ht="18.75" x14ac:dyDescent="0.25">
      <c r="A76" s="130" t="s">
        <v>6</v>
      </c>
      <c r="B76" s="125">
        <v>244</v>
      </c>
      <c r="C76" s="125">
        <v>296</v>
      </c>
      <c r="D76" s="3">
        <f t="shared" si="19"/>
        <v>0</v>
      </c>
      <c r="E76" s="1"/>
      <c r="F76" s="1"/>
      <c r="G76" s="3">
        <f t="shared" si="14"/>
        <v>0</v>
      </c>
      <c r="H76" s="1"/>
      <c r="I76" s="2"/>
    </row>
    <row r="77" spans="1:9" ht="18.75" x14ac:dyDescent="0.25">
      <c r="A77" s="130"/>
      <c r="B77" s="125">
        <v>340</v>
      </c>
      <c r="C77" s="125">
        <v>296</v>
      </c>
      <c r="D77" s="3">
        <f t="shared" si="19"/>
        <v>0</v>
      </c>
      <c r="E77" s="1"/>
      <c r="F77" s="1"/>
      <c r="G77" s="3">
        <f t="shared" si="14"/>
        <v>0</v>
      </c>
      <c r="H77" s="1"/>
      <c r="I77" s="2"/>
    </row>
    <row r="78" spans="1:9" ht="18.75" x14ac:dyDescent="0.25">
      <c r="A78" s="130"/>
      <c r="B78" s="125">
        <v>350</v>
      </c>
      <c r="C78" s="125">
        <v>296</v>
      </c>
      <c r="D78" s="3">
        <f t="shared" si="19"/>
        <v>0</v>
      </c>
      <c r="E78" s="1"/>
      <c r="F78" s="1"/>
      <c r="G78" s="3">
        <f t="shared" si="14"/>
        <v>0</v>
      </c>
      <c r="H78" s="1"/>
      <c r="I78" s="2"/>
    </row>
    <row r="79" spans="1:9" ht="18.75" x14ac:dyDescent="0.25">
      <c r="A79" s="130"/>
      <c r="B79" s="125">
        <v>360</v>
      </c>
      <c r="C79" s="125">
        <v>296</v>
      </c>
      <c r="D79" s="3">
        <f t="shared" si="19"/>
        <v>0</v>
      </c>
      <c r="E79" s="1"/>
      <c r="F79" s="1"/>
      <c r="G79" s="3">
        <f t="shared" si="14"/>
        <v>0</v>
      </c>
      <c r="H79" s="1"/>
      <c r="I79" s="2"/>
    </row>
    <row r="80" spans="1:9" ht="18.75" x14ac:dyDescent="0.25">
      <c r="A80" s="130"/>
      <c r="B80" s="125">
        <v>853</v>
      </c>
      <c r="C80" s="125">
        <v>296</v>
      </c>
      <c r="D80" s="3">
        <f t="shared" si="19"/>
        <v>0</v>
      </c>
      <c r="E80" s="1"/>
      <c r="F80" s="1"/>
      <c r="G80" s="3">
        <f t="shared" si="14"/>
        <v>0</v>
      </c>
      <c r="H80" s="1"/>
      <c r="I80" s="2"/>
    </row>
    <row r="81" spans="1:9" ht="56.25" x14ac:dyDescent="0.25">
      <c r="A81" s="123" t="s">
        <v>35</v>
      </c>
      <c r="B81" s="125" t="s">
        <v>5</v>
      </c>
      <c r="C81" s="125">
        <v>297</v>
      </c>
      <c r="D81" s="3">
        <f t="shared" si="19"/>
        <v>0</v>
      </c>
      <c r="E81" s="1">
        <f t="shared" ref="E81:F81" si="22">E82+E83</f>
        <v>0</v>
      </c>
      <c r="F81" s="1">
        <f t="shared" si="22"/>
        <v>0</v>
      </c>
      <c r="G81" s="3">
        <f t="shared" si="14"/>
        <v>0</v>
      </c>
      <c r="H81" s="1">
        <f t="shared" ref="H81:I81" si="23">H82+H83</f>
        <v>0</v>
      </c>
      <c r="I81" s="2">
        <f t="shared" si="23"/>
        <v>0</v>
      </c>
    </row>
    <row r="82" spans="1:9" ht="18.75" x14ac:dyDescent="0.25">
      <c r="A82" s="130" t="s">
        <v>6</v>
      </c>
      <c r="B82" s="125">
        <v>244</v>
      </c>
      <c r="C82" s="125">
        <v>297</v>
      </c>
      <c r="D82" s="3">
        <f t="shared" si="19"/>
        <v>0</v>
      </c>
      <c r="E82" s="1"/>
      <c r="F82" s="1"/>
      <c r="G82" s="3">
        <f t="shared" si="14"/>
        <v>0</v>
      </c>
      <c r="H82" s="1"/>
      <c r="I82" s="2"/>
    </row>
    <row r="83" spans="1:9" ht="18.75" x14ac:dyDescent="0.25">
      <c r="A83" s="130"/>
      <c r="B83" s="125">
        <v>853</v>
      </c>
      <c r="C83" s="125">
        <v>297</v>
      </c>
      <c r="D83" s="3">
        <f t="shared" si="19"/>
        <v>0</v>
      </c>
      <c r="E83" s="1"/>
      <c r="F83" s="1"/>
      <c r="G83" s="3">
        <f t="shared" si="14"/>
        <v>0</v>
      </c>
      <c r="H83" s="1"/>
      <c r="I83" s="2"/>
    </row>
    <row r="84" spans="1:9" ht="68.25" customHeight="1" x14ac:dyDescent="0.25">
      <c r="A84" s="123" t="s">
        <v>59</v>
      </c>
      <c r="B84" s="125" t="s">
        <v>5</v>
      </c>
      <c r="C84" s="125">
        <v>300</v>
      </c>
      <c r="D84" s="3">
        <f t="shared" si="19"/>
        <v>60842.11</v>
      </c>
      <c r="E84" s="1">
        <f>E86+E88+E87</f>
        <v>60842.11</v>
      </c>
      <c r="F84" s="1">
        <f>F86+F88+F87</f>
        <v>0</v>
      </c>
      <c r="G84" s="3">
        <f t="shared" si="14"/>
        <v>60842.11</v>
      </c>
      <c r="H84" s="1">
        <f>H86+H88+H87</f>
        <v>60842.11</v>
      </c>
      <c r="I84" s="2">
        <f>I86+I88+I87</f>
        <v>0</v>
      </c>
    </row>
    <row r="85" spans="1:9" ht="18.75" x14ac:dyDescent="0.25">
      <c r="A85" s="123" t="s">
        <v>9</v>
      </c>
      <c r="B85" s="125"/>
      <c r="C85" s="125"/>
      <c r="D85" s="3"/>
      <c r="E85" s="1"/>
      <c r="F85" s="1"/>
      <c r="G85" s="3"/>
      <c r="H85" s="1"/>
      <c r="I85" s="2"/>
    </row>
    <row r="86" spans="1:9" ht="65.25" customHeight="1" x14ac:dyDescent="0.25">
      <c r="A86" s="123" t="s">
        <v>36</v>
      </c>
      <c r="B86" s="125">
        <v>244</v>
      </c>
      <c r="C86" s="125">
        <v>310</v>
      </c>
      <c r="D86" s="3">
        <f t="shared" si="19"/>
        <v>60842.11</v>
      </c>
      <c r="E86" s="1">
        <v>60842.11</v>
      </c>
      <c r="F86" s="1"/>
      <c r="G86" s="3">
        <f t="shared" ref="G86:G88" si="24">H86+I86</f>
        <v>60842.11</v>
      </c>
      <c r="H86" s="1">
        <v>60842.11</v>
      </c>
      <c r="I86" s="2"/>
    </row>
    <row r="87" spans="1:9" ht="81" customHeight="1" x14ac:dyDescent="0.25">
      <c r="A87" s="123" t="s">
        <v>68</v>
      </c>
      <c r="B87" s="125">
        <v>244</v>
      </c>
      <c r="C87" s="125">
        <v>320</v>
      </c>
      <c r="D87" s="3">
        <f t="shared" si="19"/>
        <v>0</v>
      </c>
      <c r="E87" s="1"/>
      <c r="F87" s="1"/>
      <c r="G87" s="3">
        <f t="shared" si="24"/>
        <v>0</v>
      </c>
      <c r="H87" s="1"/>
      <c r="I87" s="2"/>
    </row>
    <row r="88" spans="1:9" ht="80.25" customHeight="1" x14ac:dyDescent="0.25">
      <c r="A88" s="123" t="s">
        <v>60</v>
      </c>
      <c r="B88" s="125" t="s">
        <v>5</v>
      </c>
      <c r="C88" s="125">
        <v>340</v>
      </c>
      <c r="D88" s="3">
        <f t="shared" si="19"/>
        <v>0</v>
      </c>
      <c r="E88" s="1">
        <f>E90+E91+E92+E93+E94+E95+E96</f>
        <v>0</v>
      </c>
      <c r="F88" s="1">
        <f>F90+F91+F92+F93+F94+F95+F96</f>
        <v>0</v>
      </c>
      <c r="G88" s="3">
        <f t="shared" si="24"/>
        <v>0</v>
      </c>
      <c r="H88" s="1">
        <f>H90+H91+H92+H93+H94+H95+H96</f>
        <v>0</v>
      </c>
      <c r="I88" s="2">
        <f>I90+I91+I92+I93+I94+I95+I96</f>
        <v>0</v>
      </c>
    </row>
    <row r="89" spans="1:9" ht="18.75" x14ac:dyDescent="0.25">
      <c r="A89" s="123" t="s">
        <v>6</v>
      </c>
      <c r="B89" s="125"/>
      <c r="C89" s="125"/>
      <c r="D89" s="3"/>
      <c r="E89" s="1"/>
      <c r="F89" s="1"/>
      <c r="G89" s="3"/>
      <c r="H89" s="1"/>
      <c r="I89" s="2"/>
    </row>
    <row r="90" spans="1:9" ht="150.75" customHeight="1" x14ac:dyDescent="0.25">
      <c r="A90" s="123" t="s">
        <v>37</v>
      </c>
      <c r="B90" s="125">
        <v>244</v>
      </c>
      <c r="C90" s="125">
        <v>341</v>
      </c>
      <c r="D90" s="3">
        <f t="shared" si="19"/>
        <v>0</v>
      </c>
      <c r="E90" s="1"/>
      <c r="F90" s="1"/>
      <c r="G90" s="3">
        <f t="shared" ref="G90:G97" si="25">H90+I90</f>
        <v>0</v>
      </c>
      <c r="H90" s="1"/>
      <c r="I90" s="2"/>
    </row>
    <row r="91" spans="1:9" ht="56.25" customHeight="1" x14ac:dyDescent="0.25">
      <c r="A91" s="123" t="s">
        <v>38</v>
      </c>
      <c r="B91" s="125">
        <v>244</v>
      </c>
      <c r="C91" s="125">
        <v>342</v>
      </c>
      <c r="D91" s="3">
        <f t="shared" si="19"/>
        <v>0</v>
      </c>
      <c r="E91" s="1"/>
      <c r="F91" s="1"/>
      <c r="G91" s="3">
        <f t="shared" si="25"/>
        <v>0</v>
      </c>
      <c r="H91" s="1"/>
      <c r="I91" s="2"/>
    </row>
    <row r="92" spans="1:9" ht="75" customHeight="1" x14ac:dyDescent="0.25">
      <c r="A92" s="123" t="s">
        <v>39</v>
      </c>
      <c r="B92" s="125">
        <v>244</v>
      </c>
      <c r="C92" s="125">
        <v>343</v>
      </c>
      <c r="D92" s="3">
        <f t="shared" si="19"/>
        <v>0</v>
      </c>
      <c r="E92" s="1"/>
      <c r="F92" s="1"/>
      <c r="G92" s="3">
        <f t="shared" si="25"/>
        <v>0</v>
      </c>
      <c r="H92" s="1"/>
      <c r="I92" s="2"/>
    </row>
    <row r="93" spans="1:9" ht="78" customHeight="1" x14ac:dyDescent="0.25">
      <c r="A93" s="123" t="s">
        <v>40</v>
      </c>
      <c r="B93" s="125">
        <v>244</v>
      </c>
      <c r="C93" s="125">
        <v>344</v>
      </c>
      <c r="D93" s="3">
        <f t="shared" si="19"/>
        <v>0</v>
      </c>
      <c r="E93" s="1"/>
      <c r="F93" s="1"/>
      <c r="G93" s="3">
        <f t="shared" si="25"/>
        <v>0</v>
      </c>
      <c r="H93" s="1"/>
      <c r="I93" s="2"/>
    </row>
    <row r="94" spans="1:9" ht="75.75" customHeight="1" x14ac:dyDescent="0.25">
      <c r="A94" s="123" t="s">
        <v>41</v>
      </c>
      <c r="B94" s="125">
        <v>244</v>
      </c>
      <c r="C94" s="125">
        <v>345</v>
      </c>
      <c r="D94" s="3">
        <f t="shared" si="19"/>
        <v>0</v>
      </c>
      <c r="E94" s="1"/>
      <c r="F94" s="1"/>
      <c r="G94" s="3">
        <f t="shared" si="25"/>
        <v>0</v>
      </c>
      <c r="H94" s="1"/>
      <c r="I94" s="2"/>
    </row>
    <row r="95" spans="1:9" ht="78" customHeight="1" x14ac:dyDescent="0.25">
      <c r="A95" s="123" t="s">
        <v>42</v>
      </c>
      <c r="B95" s="125">
        <v>244</v>
      </c>
      <c r="C95" s="125">
        <v>346</v>
      </c>
      <c r="D95" s="3">
        <f t="shared" si="19"/>
        <v>0</v>
      </c>
      <c r="E95" s="1"/>
      <c r="F95" s="1"/>
      <c r="G95" s="3">
        <f t="shared" si="25"/>
        <v>0</v>
      </c>
      <c r="H95" s="1"/>
      <c r="I95" s="2"/>
    </row>
    <row r="96" spans="1:9" ht="108" customHeight="1" x14ac:dyDescent="0.25">
      <c r="A96" s="123" t="s">
        <v>43</v>
      </c>
      <c r="B96" s="125">
        <v>244</v>
      </c>
      <c r="C96" s="125">
        <v>349</v>
      </c>
      <c r="D96" s="3">
        <f t="shared" si="19"/>
        <v>0</v>
      </c>
      <c r="E96" s="1"/>
      <c r="F96" s="1"/>
      <c r="G96" s="3">
        <f t="shared" si="25"/>
        <v>0</v>
      </c>
      <c r="H96" s="1"/>
      <c r="I96" s="2"/>
    </row>
    <row r="97" spans="1:9" ht="59.25" customHeight="1" x14ac:dyDescent="0.25">
      <c r="A97" s="123" t="s">
        <v>67</v>
      </c>
      <c r="B97" s="125" t="s">
        <v>5</v>
      </c>
      <c r="C97" s="125" t="s">
        <v>5</v>
      </c>
      <c r="D97" s="3">
        <f t="shared" si="19"/>
        <v>0</v>
      </c>
      <c r="E97" s="1">
        <f t="shared" ref="E97:F97" si="26">E99+E100+E101</f>
        <v>0</v>
      </c>
      <c r="F97" s="1">
        <f t="shared" si="26"/>
        <v>0</v>
      </c>
      <c r="G97" s="3">
        <f t="shared" si="25"/>
        <v>0</v>
      </c>
      <c r="H97" s="1">
        <f t="shared" ref="H97:I97" si="27">H99+H100+H101</f>
        <v>0</v>
      </c>
      <c r="I97" s="2">
        <f t="shared" si="27"/>
        <v>0</v>
      </c>
    </row>
    <row r="98" spans="1:9" ht="18.75" x14ac:dyDescent="0.25">
      <c r="A98" s="123" t="s">
        <v>6</v>
      </c>
      <c r="B98" s="125"/>
      <c r="C98" s="125"/>
      <c r="D98" s="3"/>
      <c r="E98" s="1"/>
      <c r="F98" s="1"/>
      <c r="G98" s="3"/>
      <c r="H98" s="1"/>
      <c r="I98" s="2"/>
    </row>
    <row r="99" spans="1:9" ht="32.25" customHeight="1" x14ac:dyDescent="0.25">
      <c r="A99" s="123" t="s">
        <v>181</v>
      </c>
      <c r="B99" s="125">
        <v>180</v>
      </c>
      <c r="C99" s="125" t="s">
        <v>5</v>
      </c>
      <c r="D99" s="3">
        <f t="shared" si="19"/>
        <v>0</v>
      </c>
      <c r="E99" s="1"/>
      <c r="F99" s="1"/>
      <c r="G99" s="3">
        <f t="shared" ref="G99:G101" si="28">H99+I99</f>
        <v>0</v>
      </c>
      <c r="H99" s="1"/>
      <c r="I99" s="2"/>
    </row>
    <row r="100" spans="1:9" ht="65.25" customHeight="1" x14ac:dyDescent="0.25">
      <c r="A100" s="123" t="s">
        <v>182</v>
      </c>
      <c r="B100" s="125">
        <v>180</v>
      </c>
      <c r="C100" s="125" t="s">
        <v>5</v>
      </c>
      <c r="D100" s="3">
        <f t="shared" si="19"/>
        <v>0</v>
      </c>
      <c r="E100" s="1"/>
      <c r="F100" s="1"/>
      <c r="G100" s="3">
        <f t="shared" si="28"/>
        <v>0</v>
      </c>
      <c r="H100" s="1"/>
      <c r="I100" s="2"/>
    </row>
    <row r="101" spans="1:9" ht="67.5" customHeight="1" thickBot="1" x14ac:dyDescent="0.3">
      <c r="A101" s="29" t="s">
        <v>183</v>
      </c>
      <c r="B101" s="30">
        <v>180</v>
      </c>
      <c r="C101" s="30" t="s">
        <v>5</v>
      </c>
      <c r="D101" s="31">
        <f t="shared" si="19"/>
        <v>0</v>
      </c>
      <c r="E101" s="32"/>
      <c r="F101" s="32"/>
      <c r="G101" s="31">
        <f t="shared" si="28"/>
        <v>0</v>
      </c>
      <c r="H101" s="32"/>
      <c r="I101" s="76"/>
    </row>
    <row r="102" spans="1:9" ht="18.75" x14ac:dyDescent="0.25">
      <c r="A102" s="12"/>
      <c r="B102" s="16"/>
      <c r="C102" s="16"/>
      <c r="D102" s="33"/>
      <c r="E102" s="33"/>
      <c r="F102" s="33"/>
      <c r="G102" s="5"/>
      <c r="H102" s="5"/>
      <c r="I102" s="5"/>
    </row>
    <row r="103" spans="1:9" x14ac:dyDescent="0.25">
      <c r="A103" s="9"/>
      <c r="B103" s="5"/>
      <c r="C103" s="5"/>
      <c r="D103" s="5"/>
      <c r="E103" s="5"/>
      <c r="F103" s="5"/>
      <c r="G103" s="5"/>
      <c r="H103" s="5"/>
      <c r="I103" s="5"/>
    </row>
    <row r="104" spans="1:9" ht="37.5" x14ac:dyDescent="0.3">
      <c r="A104" s="26" t="s">
        <v>52</v>
      </c>
      <c r="B104" s="132"/>
      <c r="C104" s="132"/>
      <c r="D104" s="8"/>
      <c r="E104" s="132" t="s">
        <v>247</v>
      </c>
      <c r="F104" s="132"/>
    </row>
    <row r="105" spans="1:9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9" ht="18.75" x14ac:dyDescent="0.3">
      <c r="A106" s="26"/>
      <c r="B106" s="8"/>
      <c r="C106" s="8"/>
      <c r="D106" s="8"/>
      <c r="E106" s="8"/>
      <c r="F106" s="8"/>
    </row>
    <row r="107" spans="1:9" ht="37.5" x14ac:dyDescent="0.3">
      <c r="A107" s="26" t="s">
        <v>55</v>
      </c>
      <c r="B107" s="132"/>
      <c r="C107" s="132"/>
      <c r="D107" s="8"/>
      <c r="E107" s="132"/>
      <c r="F107" s="132"/>
    </row>
    <row r="108" spans="1:9" ht="18.75" x14ac:dyDescent="0.3">
      <c r="A108" s="26"/>
      <c r="B108" s="139" t="s">
        <v>53</v>
      </c>
      <c r="C108" s="139"/>
      <c r="D108" s="8"/>
      <c r="E108" s="139" t="s">
        <v>54</v>
      </c>
      <c r="F108" s="139"/>
    </row>
    <row r="109" spans="1:9" ht="18.75" x14ac:dyDescent="0.3">
      <c r="A109" s="26"/>
      <c r="B109" s="124"/>
      <c r="C109" s="124"/>
      <c r="D109" s="8"/>
      <c r="E109" s="124"/>
      <c r="F109" s="124"/>
    </row>
    <row r="110" spans="1:9" ht="18.75" x14ac:dyDescent="0.3">
      <c r="A110" s="26" t="s">
        <v>56</v>
      </c>
      <c r="B110" s="132"/>
      <c r="C110" s="132"/>
      <c r="D110" s="8"/>
      <c r="E110" s="132"/>
      <c r="F110" s="132"/>
    </row>
    <row r="111" spans="1:9" ht="18.75" x14ac:dyDescent="0.3">
      <c r="A111" s="26"/>
      <c r="B111" s="139" t="s">
        <v>53</v>
      </c>
      <c r="C111" s="139"/>
      <c r="D111" s="8"/>
      <c r="E111" s="139" t="s">
        <v>54</v>
      </c>
      <c r="F111" s="139"/>
    </row>
    <row r="112" spans="1:9" ht="18.75" x14ac:dyDescent="0.3">
      <c r="A112" s="26" t="s">
        <v>57</v>
      </c>
      <c r="B112" s="8"/>
      <c r="C112" s="8"/>
      <c r="D112" s="8"/>
      <c r="E112" s="8"/>
      <c r="F112" s="8"/>
    </row>
    <row r="113" spans="1:6" ht="18.75" x14ac:dyDescent="0.3">
      <c r="A113" s="140" t="s">
        <v>286</v>
      </c>
      <c r="B113" s="140"/>
      <c r="C113" s="8"/>
      <c r="D113" s="8"/>
      <c r="E113" s="8"/>
      <c r="F113" s="8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</sheetData>
  <mergeCells count="31">
    <mergeCell ref="A69:A71"/>
    <mergeCell ref="A1:I1"/>
    <mergeCell ref="A2:I2"/>
    <mergeCell ref="B3:F3"/>
    <mergeCell ref="A5:A6"/>
    <mergeCell ref="B5:B6"/>
    <mergeCell ref="C5:C6"/>
    <mergeCell ref="D5:D6"/>
    <mergeCell ref="E5:F5"/>
    <mergeCell ref="G5:G6"/>
    <mergeCell ref="H5:I5"/>
    <mergeCell ref="A34:A35"/>
    <mergeCell ref="A40:A41"/>
    <mergeCell ref="A51:A52"/>
    <mergeCell ref="A54:A58"/>
    <mergeCell ref="A63:A64"/>
    <mergeCell ref="A76:A80"/>
    <mergeCell ref="A82:A83"/>
    <mergeCell ref="B104:C104"/>
    <mergeCell ref="E104:F104"/>
    <mergeCell ref="B105:C105"/>
    <mergeCell ref="E105:F105"/>
    <mergeCell ref="B111:C111"/>
    <mergeCell ref="E111:F111"/>
    <mergeCell ref="A113:B113"/>
    <mergeCell ref="B107:C107"/>
    <mergeCell ref="E107:F107"/>
    <mergeCell ref="B108:C108"/>
    <mergeCell ref="E108:F108"/>
    <mergeCell ref="B110:C110"/>
    <mergeCell ref="E110:F110"/>
  </mergeCells>
  <pageMargins left="0.11811023622047245" right="0.11811023622047245" top="0.74803149606299213" bottom="0.74803149606299213" header="0.31496062992125984" footer="0.31496062992125984"/>
  <pageSetup paperSize="9" scale="6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4"/>
  <sheetViews>
    <sheetView topLeftCell="A103" zoomScaleNormal="100" workbookViewId="0">
      <selection activeCell="E111" sqref="E111:F111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9" width="17.7109375" style="5" customWidth="1"/>
    <col min="10" max="11" width="8.85546875" style="5"/>
    <col min="12" max="12" width="12.28515625" style="5" bestFit="1" customWidth="1"/>
    <col min="13" max="14" width="8.85546875" style="5"/>
    <col min="15" max="15" width="12.28515625" style="5" bestFit="1" customWidth="1"/>
    <col min="16" max="16384" width="8.85546875" style="5"/>
  </cols>
  <sheetData>
    <row r="1" spans="1:9" ht="18.75" x14ac:dyDescent="0.25">
      <c r="A1" s="129" t="s">
        <v>278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297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B3" s="131" t="s">
        <v>243</v>
      </c>
      <c r="C3" s="131"/>
      <c r="D3" s="131"/>
      <c r="E3" s="131"/>
      <c r="F3" s="131"/>
      <c r="G3" s="96"/>
      <c r="H3" s="96"/>
    </row>
    <row r="4" spans="1:9" ht="19.5" thickBot="1" x14ac:dyDescent="0.3">
      <c r="A4" s="4"/>
      <c r="F4" s="4"/>
      <c r="I4" s="4" t="s">
        <v>51</v>
      </c>
    </row>
    <row r="5" spans="1:9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251</v>
      </c>
      <c r="F5" s="126"/>
      <c r="G5" s="126" t="s">
        <v>1</v>
      </c>
      <c r="H5" s="126" t="s">
        <v>252</v>
      </c>
      <c r="I5" s="128"/>
    </row>
    <row r="6" spans="1:9" ht="126.75" thickBot="1" x14ac:dyDescent="0.3">
      <c r="A6" s="134"/>
      <c r="B6" s="127"/>
      <c r="C6" s="136"/>
      <c r="D6" s="127"/>
      <c r="E6" s="81" t="s">
        <v>3</v>
      </c>
      <c r="F6" s="81" t="s">
        <v>4</v>
      </c>
      <c r="G6" s="127"/>
      <c r="H6" s="81" t="s">
        <v>3</v>
      </c>
      <c r="I6" s="34" t="s">
        <v>4</v>
      </c>
    </row>
    <row r="7" spans="1:9" ht="19.5" thickBot="1" x14ac:dyDescent="0.3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5">
        <v>9</v>
      </c>
    </row>
    <row r="8" spans="1:9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7"/>
      <c r="G8" s="37">
        <f>H8+I8</f>
        <v>0</v>
      </c>
      <c r="H8" s="37"/>
      <c r="I8" s="38"/>
    </row>
    <row r="9" spans="1:9" ht="56.25" x14ac:dyDescent="0.25">
      <c r="A9" s="79" t="s">
        <v>48</v>
      </c>
      <c r="B9" s="83" t="s">
        <v>5</v>
      </c>
      <c r="C9" s="83" t="s">
        <v>5</v>
      </c>
      <c r="D9" s="3">
        <f t="shared" ref="D9:D72" si="0">E9+F9</f>
        <v>0</v>
      </c>
      <c r="E9" s="3">
        <f>E10+E8-E25+E98</f>
        <v>0</v>
      </c>
      <c r="F9" s="3">
        <f>F10+F8-F25+F98</f>
        <v>0</v>
      </c>
      <c r="G9" s="3">
        <f t="shared" ref="G9" si="1">H9+I9</f>
        <v>0</v>
      </c>
      <c r="H9" s="3">
        <f>H10+H8-H25+H98</f>
        <v>0</v>
      </c>
      <c r="I9" s="28">
        <f>I10+I8-I25+I98</f>
        <v>0</v>
      </c>
    </row>
    <row r="10" spans="1:9" ht="18.75" x14ac:dyDescent="0.25">
      <c r="A10" s="79" t="s">
        <v>49</v>
      </c>
      <c r="B10" s="83" t="s">
        <v>5</v>
      </c>
      <c r="C10" s="83" t="s">
        <v>5</v>
      </c>
      <c r="D10" s="1">
        <f>E10+F10</f>
        <v>218892</v>
      </c>
      <c r="E10" s="1">
        <f>E12</f>
        <v>218892</v>
      </c>
      <c r="F10" s="1">
        <f>F12</f>
        <v>0</v>
      </c>
      <c r="G10" s="1">
        <f>H10+I10</f>
        <v>218892</v>
      </c>
      <c r="H10" s="1">
        <f>H12</f>
        <v>218892</v>
      </c>
      <c r="I10" s="2">
        <f>I12</f>
        <v>0</v>
      </c>
    </row>
    <row r="11" spans="1:9" ht="18.75" x14ac:dyDescent="0.25">
      <c r="A11" s="79" t="s">
        <v>6</v>
      </c>
      <c r="B11" s="83"/>
      <c r="C11" s="83"/>
      <c r="D11" s="1"/>
      <c r="E11" s="1"/>
      <c r="F11" s="1"/>
      <c r="G11" s="1"/>
      <c r="H11" s="1"/>
      <c r="I11" s="2"/>
    </row>
    <row r="12" spans="1:9" ht="18.75" x14ac:dyDescent="0.25">
      <c r="A12" s="79" t="s">
        <v>62</v>
      </c>
      <c r="B12" s="83">
        <v>180</v>
      </c>
      <c r="C12" s="83" t="s">
        <v>5</v>
      </c>
      <c r="D12" s="1">
        <f t="shared" si="0"/>
        <v>218892</v>
      </c>
      <c r="E12" s="1">
        <f>SUM(E14:E15)</f>
        <v>218892</v>
      </c>
      <c r="F12" s="1">
        <f>SUM(F13:F24)</f>
        <v>0</v>
      </c>
      <c r="G12" s="1">
        <f>SUM(H12:I12)</f>
        <v>218892</v>
      </c>
      <c r="H12" s="1">
        <f>SUM(H14:H15)</f>
        <v>218892</v>
      </c>
      <c r="I12" s="2">
        <f>SUM(I13:I24)</f>
        <v>0</v>
      </c>
    </row>
    <row r="13" spans="1:9" ht="18.75" x14ac:dyDescent="0.25">
      <c r="A13" s="79" t="s">
        <v>6</v>
      </c>
      <c r="B13" s="83"/>
      <c r="C13" s="83"/>
      <c r="D13" s="1">
        <f t="shared" si="0"/>
        <v>0</v>
      </c>
      <c r="E13" s="1"/>
      <c r="F13" s="1"/>
      <c r="G13" s="1">
        <f t="shared" ref="G13:G25" si="2">H13+I13</f>
        <v>0</v>
      </c>
      <c r="H13" s="1"/>
      <c r="I13" s="2"/>
    </row>
    <row r="14" spans="1:9" ht="112.5" x14ac:dyDescent="0.25">
      <c r="A14" s="88" t="s">
        <v>244</v>
      </c>
      <c r="B14" s="83"/>
      <c r="C14" s="83"/>
      <c r="D14" s="1">
        <f t="shared" si="0"/>
        <v>168892</v>
      </c>
      <c r="E14" s="1">
        <v>168892</v>
      </c>
      <c r="F14" s="1"/>
      <c r="G14" s="1">
        <f t="shared" si="2"/>
        <v>168892</v>
      </c>
      <c r="H14" s="1">
        <v>168892</v>
      </c>
      <c r="I14" s="2"/>
    </row>
    <row r="15" spans="1:9" ht="37.5" x14ac:dyDescent="0.25">
      <c r="A15" s="88" t="s">
        <v>268</v>
      </c>
      <c r="B15" s="83"/>
      <c r="C15" s="83"/>
      <c r="D15" s="1">
        <f t="shared" si="0"/>
        <v>50000</v>
      </c>
      <c r="E15" s="1">
        <v>50000</v>
      </c>
      <c r="F15" s="1"/>
      <c r="G15" s="1">
        <f t="shared" si="2"/>
        <v>50000</v>
      </c>
      <c r="H15" s="1">
        <v>50000</v>
      </c>
      <c r="I15" s="2"/>
    </row>
    <row r="16" spans="1:9" ht="18.75" x14ac:dyDescent="0.25">
      <c r="A16" s="79"/>
      <c r="B16" s="83"/>
      <c r="C16" s="83"/>
      <c r="D16" s="1">
        <f t="shared" si="0"/>
        <v>0</v>
      </c>
      <c r="E16" s="1"/>
      <c r="F16" s="1"/>
      <c r="G16" s="1">
        <f t="shared" si="2"/>
        <v>0</v>
      </c>
      <c r="H16" s="1"/>
      <c r="I16" s="2"/>
    </row>
    <row r="17" spans="1:9" ht="18.75" x14ac:dyDescent="0.25">
      <c r="A17" s="79"/>
      <c r="B17" s="83"/>
      <c r="C17" s="83"/>
      <c r="D17" s="1">
        <f t="shared" si="0"/>
        <v>0</v>
      </c>
      <c r="E17" s="1"/>
      <c r="F17" s="1"/>
      <c r="G17" s="1">
        <f t="shared" si="2"/>
        <v>0</v>
      </c>
      <c r="H17" s="1"/>
      <c r="I17" s="2"/>
    </row>
    <row r="18" spans="1:9" ht="18.75" x14ac:dyDescent="0.25">
      <c r="A18" s="79"/>
      <c r="B18" s="83"/>
      <c r="C18" s="83"/>
      <c r="D18" s="1">
        <f t="shared" si="0"/>
        <v>0</v>
      </c>
      <c r="E18" s="1"/>
      <c r="F18" s="1"/>
      <c r="G18" s="1">
        <f t="shared" si="2"/>
        <v>0</v>
      </c>
      <c r="H18" s="1"/>
      <c r="I18" s="2"/>
    </row>
    <row r="19" spans="1:9" ht="18.75" x14ac:dyDescent="0.25">
      <c r="A19" s="79"/>
      <c r="B19" s="83"/>
      <c r="C19" s="83"/>
      <c r="D19" s="1">
        <f t="shared" si="0"/>
        <v>0</v>
      </c>
      <c r="E19" s="1"/>
      <c r="F19" s="1"/>
      <c r="G19" s="1">
        <f t="shared" si="2"/>
        <v>0</v>
      </c>
      <c r="H19" s="1"/>
      <c r="I19" s="2"/>
    </row>
    <row r="20" spans="1:9" ht="18.75" x14ac:dyDescent="0.25">
      <c r="A20" s="79"/>
      <c r="B20" s="83"/>
      <c r="C20" s="83"/>
      <c r="D20" s="1">
        <f t="shared" si="0"/>
        <v>0</v>
      </c>
      <c r="E20" s="1"/>
      <c r="F20" s="1"/>
      <c r="G20" s="1">
        <f t="shared" si="2"/>
        <v>0</v>
      </c>
      <c r="H20" s="1"/>
      <c r="I20" s="2"/>
    </row>
    <row r="21" spans="1:9" ht="18.75" x14ac:dyDescent="0.25">
      <c r="A21" s="79"/>
      <c r="B21" s="83"/>
      <c r="C21" s="83"/>
      <c r="D21" s="1">
        <f t="shared" si="0"/>
        <v>0</v>
      </c>
      <c r="E21" s="1"/>
      <c r="F21" s="1"/>
      <c r="G21" s="1">
        <f t="shared" si="2"/>
        <v>0</v>
      </c>
      <c r="H21" s="1"/>
      <c r="I21" s="2"/>
    </row>
    <row r="22" spans="1:9" ht="18.75" x14ac:dyDescent="0.25">
      <c r="A22" s="79"/>
      <c r="B22" s="83"/>
      <c r="C22" s="83"/>
      <c r="D22" s="1">
        <f t="shared" si="0"/>
        <v>0</v>
      </c>
      <c r="E22" s="1"/>
      <c r="F22" s="1"/>
      <c r="G22" s="1">
        <f t="shared" si="2"/>
        <v>0</v>
      </c>
      <c r="H22" s="1"/>
      <c r="I22" s="2"/>
    </row>
    <row r="23" spans="1:9" ht="18.75" x14ac:dyDescent="0.25">
      <c r="A23" s="79"/>
      <c r="B23" s="83"/>
      <c r="C23" s="83"/>
      <c r="D23" s="1">
        <f t="shared" si="0"/>
        <v>0</v>
      </c>
      <c r="E23" s="1"/>
      <c r="F23" s="1"/>
      <c r="G23" s="1">
        <f t="shared" si="2"/>
        <v>0</v>
      </c>
      <c r="H23" s="1"/>
      <c r="I23" s="2"/>
    </row>
    <row r="24" spans="1:9" ht="18.75" x14ac:dyDescent="0.25">
      <c r="A24" s="79"/>
      <c r="B24" s="83"/>
      <c r="C24" s="83"/>
      <c r="D24" s="1">
        <f t="shared" si="0"/>
        <v>0</v>
      </c>
      <c r="E24" s="1"/>
      <c r="F24" s="1"/>
      <c r="G24" s="1">
        <f t="shared" si="2"/>
        <v>0</v>
      </c>
      <c r="H24" s="1"/>
      <c r="I24" s="2"/>
    </row>
    <row r="25" spans="1:9" ht="18.75" x14ac:dyDescent="0.25">
      <c r="A25" s="79" t="s">
        <v>7</v>
      </c>
      <c r="B25" s="83" t="s">
        <v>5</v>
      </c>
      <c r="C25" s="83">
        <v>900</v>
      </c>
      <c r="D25" s="3">
        <f t="shared" si="0"/>
        <v>218892</v>
      </c>
      <c r="E25" s="1">
        <f>E27+E85</f>
        <v>218892</v>
      </c>
      <c r="F25" s="1">
        <f>F27+F85</f>
        <v>0</v>
      </c>
      <c r="G25" s="3">
        <f t="shared" si="2"/>
        <v>218892</v>
      </c>
      <c r="H25" s="1">
        <f>H27+H85</f>
        <v>218892</v>
      </c>
      <c r="I25" s="2">
        <f>I27+I85</f>
        <v>0</v>
      </c>
    </row>
    <row r="26" spans="1:9" ht="18.75" x14ac:dyDescent="0.25">
      <c r="A26" s="79" t="s">
        <v>6</v>
      </c>
      <c r="B26" s="83"/>
      <c r="C26" s="83"/>
      <c r="D26" s="3"/>
      <c r="E26" s="1"/>
      <c r="F26" s="1"/>
      <c r="G26" s="3"/>
      <c r="H26" s="1"/>
      <c r="I26" s="2"/>
    </row>
    <row r="27" spans="1:9" ht="18.75" x14ac:dyDescent="0.25">
      <c r="A27" s="79" t="s">
        <v>8</v>
      </c>
      <c r="B27" s="83" t="s">
        <v>5</v>
      </c>
      <c r="C27" s="83">
        <v>200</v>
      </c>
      <c r="D27" s="3">
        <f t="shared" si="0"/>
        <v>218892</v>
      </c>
      <c r="E27" s="1">
        <f>E29+E37+E61+E67</f>
        <v>218892</v>
      </c>
      <c r="F27" s="1">
        <f>F29+F37+F61+F67</f>
        <v>0</v>
      </c>
      <c r="G27" s="3">
        <f>H27+I27</f>
        <v>218892</v>
      </c>
      <c r="H27" s="1">
        <f>H29+H37+H61+H67</f>
        <v>218892</v>
      </c>
      <c r="I27" s="2">
        <f>I29+I37+I61+I67</f>
        <v>0</v>
      </c>
    </row>
    <row r="28" spans="1:9" ht="14.45" customHeight="1" x14ac:dyDescent="0.25">
      <c r="A28" s="79" t="s">
        <v>9</v>
      </c>
      <c r="B28" s="83"/>
      <c r="C28" s="83"/>
      <c r="D28" s="3"/>
      <c r="E28" s="1"/>
      <c r="F28" s="1"/>
      <c r="G28" s="3"/>
      <c r="H28" s="1"/>
      <c r="I28" s="2"/>
    </row>
    <row r="29" spans="1:9" ht="75" x14ac:dyDescent="0.25">
      <c r="A29" s="79" t="s">
        <v>10</v>
      </c>
      <c r="B29" s="83" t="s">
        <v>5</v>
      </c>
      <c r="C29" s="83">
        <v>210</v>
      </c>
      <c r="D29" s="3">
        <f t="shared" si="0"/>
        <v>168892</v>
      </c>
      <c r="E29" s="1">
        <f>E31+E32+E33+E34</f>
        <v>168892</v>
      </c>
      <c r="F29" s="1">
        <f>F31+F32+F33+F34</f>
        <v>0</v>
      </c>
      <c r="G29" s="3">
        <f>H29+I29</f>
        <v>168892</v>
      </c>
      <c r="H29" s="1">
        <f>H31+H32+H33+H34</f>
        <v>168892</v>
      </c>
      <c r="I29" s="2">
        <f>I31+I32+I33+I34</f>
        <v>0</v>
      </c>
    </row>
    <row r="30" spans="1:9" ht="18.75" x14ac:dyDescent="0.25">
      <c r="A30" s="79" t="s">
        <v>9</v>
      </c>
      <c r="B30" s="83"/>
      <c r="C30" s="83"/>
      <c r="D30" s="3"/>
      <c r="E30" s="1"/>
      <c r="F30" s="1"/>
      <c r="G30" s="3"/>
      <c r="H30" s="1"/>
      <c r="I30" s="2"/>
    </row>
    <row r="31" spans="1:9" ht="18.75" x14ac:dyDescent="0.25">
      <c r="A31" s="79" t="s">
        <v>11</v>
      </c>
      <c r="B31" s="83">
        <v>111</v>
      </c>
      <c r="C31" s="83">
        <v>211</v>
      </c>
      <c r="D31" s="3">
        <f t="shared" si="0"/>
        <v>0</v>
      </c>
      <c r="E31" s="1"/>
      <c r="F31" s="1"/>
      <c r="G31" s="3">
        <f>H31+I31</f>
        <v>0</v>
      </c>
      <c r="H31" s="1"/>
      <c r="I31" s="2"/>
    </row>
    <row r="32" spans="1:9" ht="75" x14ac:dyDescent="0.25">
      <c r="A32" s="79" t="s">
        <v>12</v>
      </c>
      <c r="B32" s="83">
        <v>112</v>
      </c>
      <c r="C32" s="83">
        <v>212</v>
      </c>
      <c r="D32" s="3">
        <f t="shared" si="0"/>
        <v>168892</v>
      </c>
      <c r="E32" s="1">
        <v>168892</v>
      </c>
      <c r="F32" s="1"/>
      <c r="G32" s="3">
        <f>H32+I32</f>
        <v>168892</v>
      </c>
      <c r="H32" s="1">
        <v>168892</v>
      </c>
      <c r="I32" s="2"/>
    </row>
    <row r="33" spans="1:9" ht="56.25" x14ac:dyDescent="0.25">
      <c r="A33" s="79" t="s">
        <v>13</v>
      </c>
      <c r="B33" s="83">
        <v>119</v>
      </c>
      <c r="C33" s="83">
        <v>213</v>
      </c>
      <c r="D33" s="3">
        <f t="shared" si="0"/>
        <v>0</v>
      </c>
      <c r="E33" s="1"/>
      <c r="F33" s="1"/>
      <c r="G33" s="3">
        <f>H33+I33</f>
        <v>0</v>
      </c>
      <c r="H33" s="1"/>
      <c r="I33" s="2"/>
    </row>
    <row r="34" spans="1:9" ht="93.75" x14ac:dyDescent="0.25">
      <c r="A34" s="79" t="s">
        <v>188</v>
      </c>
      <c r="B34" s="83" t="s">
        <v>5</v>
      </c>
      <c r="C34" s="83">
        <v>214</v>
      </c>
      <c r="D34" s="3">
        <f>E34+F34</f>
        <v>0</v>
      </c>
      <c r="E34" s="1">
        <f>E35+E36</f>
        <v>0</v>
      </c>
      <c r="F34" s="1">
        <f>F35+F36</f>
        <v>0</v>
      </c>
      <c r="G34" s="3">
        <f>H34+I34</f>
        <v>0</v>
      </c>
      <c r="H34" s="1">
        <f>H35+H36</f>
        <v>0</v>
      </c>
      <c r="I34" s="2">
        <f>I35+I36</f>
        <v>0</v>
      </c>
    </row>
    <row r="35" spans="1:9" ht="18.75" x14ac:dyDescent="0.25">
      <c r="A35" s="149" t="s">
        <v>6</v>
      </c>
      <c r="B35" s="83">
        <v>112</v>
      </c>
      <c r="C35" s="83">
        <v>214</v>
      </c>
      <c r="D35" s="3">
        <f t="shared" si="0"/>
        <v>0</v>
      </c>
      <c r="E35" s="1"/>
      <c r="F35" s="1"/>
      <c r="G35" s="3">
        <f>H35+I35</f>
        <v>0</v>
      </c>
      <c r="H35" s="1"/>
      <c r="I35" s="2"/>
    </row>
    <row r="36" spans="1:9" ht="25.15" customHeight="1" x14ac:dyDescent="0.25">
      <c r="A36" s="149"/>
      <c r="B36" s="83">
        <v>244</v>
      </c>
      <c r="C36" s="83">
        <v>214</v>
      </c>
      <c r="D36" s="3">
        <v>0</v>
      </c>
      <c r="E36" s="1"/>
      <c r="F36" s="1"/>
      <c r="G36" s="3">
        <v>0</v>
      </c>
      <c r="H36" s="1"/>
      <c r="I36" s="2"/>
    </row>
    <row r="37" spans="1:9" ht="37.5" x14ac:dyDescent="0.25">
      <c r="A37" s="79" t="s">
        <v>14</v>
      </c>
      <c r="B37" s="83" t="s">
        <v>5</v>
      </c>
      <c r="C37" s="83">
        <v>220</v>
      </c>
      <c r="D37" s="3">
        <f t="shared" si="0"/>
        <v>50000</v>
      </c>
      <c r="E37" s="1">
        <f>E39+E40+E43+E50+E51+E54+E60</f>
        <v>50000</v>
      </c>
      <c r="F37" s="1">
        <f>F39+F40+F43+F50+F51+F54+F60</f>
        <v>0</v>
      </c>
      <c r="G37" s="3">
        <f>H37+I37</f>
        <v>50000</v>
      </c>
      <c r="H37" s="1">
        <f>H39+H40+H43+H50+H51+H54+H60</f>
        <v>50000</v>
      </c>
      <c r="I37" s="2">
        <f>I39+I40+I43+I50+I51+I54+I60</f>
        <v>0</v>
      </c>
    </row>
    <row r="38" spans="1:9" ht="18.75" x14ac:dyDescent="0.25">
      <c r="A38" s="79" t="s">
        <v>9</v>
      </c>
      <c r="B38" s="83"/>
      <c r="C38" s="83"/>
      <c r="D38" s="3"/>
      <c r="E38" s="1"/>
      <c r="F38" s="1"/>
      <c r="G38" s="3"/>
      <c r="H38" s="1"/>
      <c r="I38" s="2"/>
    </row>
    <row r="39" spans="1:9" ht="18.75" x14ac:dyDescent="0.25">
      <c r="A39" s="79" t="s">
        <v>15</v>
      </c>
      <c r="B39" s="83">
        <v>244</v>
      </c>
      <c r="C39" s="83">
        <v>221</v>
      </c>
      <c r="D39" s="3">
        <f t="shared" si="0"/>
        <v>0</v>
      </c>
      <c r="E39" s="1"/>
      <c r="F39" s="1"/>
      <c r="G39" s="3">
        <f>H39+I39</f>
        <v>0</v>
      </c>
      <c r="H39" s="1"/>
      <c r="I39" s="2"/>
    </row>
    <row r="40" spans="1:9" ht="37.5" x14ac:dyDescent="0.25">
      <c r="A40" s="79" t="s">
        <v>16</v>
      </c>
      <c r="B40" s="83" t="s">
        <v>5</v>
      </c>
      <c r="C40" s="83">
        <v>222</v>
      </c>
      <c r="D40" s="3">
        <f t="shared" si="0"/>
        <v>0</v>
      </c>
      <c r="E40" s="1">
        <f>E41+E42</f>
        <v>0</v>
      </c>
      <c r="F40" s="1">
        <f>F41+F42</f>
        <v>0</v>
      </c>
      <c r="G40" s="3">
        <f>H40+I40</f>
        <v>0</v>
      </c>
      <c r="H40" s="1">
        <f>H41+H42</f>
        <v>0</v>
      </c>
      <c r="I40" s="2">
        <f>I41+I42</f>
        <v>0</v>
      </c>
    </row>
    <row r="41" spans="1:9" ht="22.9" customHeight="1" x14ac:dyDescent="0.25">
      <c r="A41" s="130" t="s">
        <v>6</v>
      </c>
      <c r="B41" s="83">
        <v>112</v>
      </c>
      <c r="C41" s="83">
        <v>222</v>
      </c>
      <c r="D41" s="3">
        <f t="shared" si="0"/>
        <v>0</v>
      </c>
      <c r="E41" s="1"/>
      <c r="F41" s="1"/>
      <c r="G41" s="3">
        <f>H41+I41</f>
        <v>0</v>
      </c>
      <c r="H41" s="1"/>
      <c r="I41" s="2"/>
    </row>
    <row r="42" spans="1:9" ht="18.75" x14ac:dyDescent="0.25">
      <c r="A42" s="130"/>
      <c r="B42" s="83">
        <v>244</v>
      </c>
      <c r="C42" s="83">
        <v>222</v>
      </c>
      <c r="D42" s="3">
        <f t="shared" si="0"/>
        <v>0</v>
      </c>
      <c r="E42" s="1"/>
      <c r="F42" s="1"/>
      <c r="G42" s="3">
        <f>H42+I42</f>
        <v>0</v>
      </c>
      <c r="H42" s="1"/>
      <c r="I42" s="2"/>
    </row>
    <row r="43" spans="1:9" ht="37.5" x14ac:dyDescent="0.25">
      <c r="A43" s="79" t="s">
        <v>17</v>
      </c>
      <c r="B43" s="83" t="s">
        <v>5</v>
      </c>
      <c r="C43" s="83">
        <v>223</v>
      </c>
      <c r="D43" s="3">
        <f t="shared" si="0"/>
        <v>0</v>
      </c>
      <c r="E43" s="1">
        <f t="shared" ref="E43:F43" si="3">E45+E46+E47+E48+E49</f>
        <v>0</v>
      </c>
      <c r="F43" s="1">
        <f t="shared" si="3"/>
        <v>0</v>
      </c>
      <c r="G43" s="3">
        <f>H43+I43</f>
        <v>0</v>
      </c>
      <c r="H43" s="1">
        <f t="shared" ref="H43:I43" si="4">H45+H46+H47+H48+H49</f>
        <v>0</v>
      </c>
      <c r="I43" s="2">
        <f t="shared" si="4"/>
        <v>0</v>
      </c>
    </row>
    <row r="44" spans="1:9" ht="18.75" x14ac:dyDescent="0.25">
      <c r="A44" s="79" t="s">
        <v>6</v>
      </c>
      <c r="B44" s="83"/>
      <c r="C44" s="83"/>
      <c r="D44" s="3"/>
      <c r="E44" s="1"/>
      <c r="F44" s="1"/>
      <c r="G44" s="3"/>
      <c r="H44" s="1"/>
      <c r="I44" s="2"/>
    </row>
    <row r="45" spans="1:9" ht="56.25" x14ac:dyDescent="0.25">
      <c r="A45" s="79" t="s">
        <v>18</v>
      </c>
      <c r="B45" s="83">
        <v>244</v>
      </c>
      <c r="C45" s="83">
        <v>223</v>
      </c>
      <c r="D45" s="3">
        <f t="shared" si="0"/>
        <v>0</v>
      </c>
      <c r="E45" s="1"/>
      <c r="F45" s="1"/>
      <c r="G45" s="3">
        <f t="shared" ref="G45:G50" si="5">H45+I45</f>
        <v>0</v>
      </c>
      <c r="H45" s="1"/>
      <c r="I45" s="2"/>
    </row>
    <row r="46" spans="1:9" ht="37.5" x14ac:dyDescent="0.25">
      <c r="A46" s="79" t="s">
        <v>19</v>
      </c>
      <c r="B46" s="83">
        <v>244</v>
      </c>
      <c r="C46" s="83">
        <v>223</v>
      </c>
      <c r="D46" s="3">
        <f t="shared" si="0"/>
        <v>0</v>
      </c>
      <c r="E46" s="1"/>
      <c r="F46" s="1"/>
      <c r="G46" s="3">
        <f t="shared" si="5"/>
        <v>0</v>
      </c>
      <c r="H46" s="1"/>
      <c r="I46" s="2"/>
    </row>
    <row r="47" spans="1:9" ht="75" x14ac:dyDescent="0.25">
      <c r="A47" s="79" t="s">
        <v>20</v>
      </c>
      <c r="B47" s="83">
        <v>244</v>
      </c>
      <c r="C47" s="83">
        <v>223</v>
      </c>
      <c r="D47" s="3">
        <f t="shared" si="0"/>
        <v>0</v>
      </c>
      <c r="E47" s="1"/>
      <c r="F47" s="1"/>
      <c r="G47" s="3">
        <f t="shared" si="5"/>
        <v>0</v>
      </c>
      <c r="H47" s="1"/>
      <c r="I47" s="2"/>
    </row>
    <row r="48" spans="1:9" ht="75" x14ac:dyDescent="0.25">
      <c r="A48" s="79" t="s">
        <v>21</v>
      </c>
      <c r="B48" s="83">
        <v>244</v>
      </c>
      <c r="C48" s="83">
        <v>223</v>
      </c>
      <c r="D48" s="3">
        <f t="shared" si="0"/>
        <v>0</v>
      </c>
      <c r="E48" s="1"/>
      <c r="F48" s="1"/>
      <c r="G48" s="3">
        <f t="shared" si="5"/>
        <v>0</v>
      </c>
      <c r="H48" s="1"/>
      <c r="I48" s="2"/>
    </row>
    <row r="49" spans="1:9" ht="56.25" x14ac:dyDescent="0.25">
      <c r="A49" s="79" t="s">
        <v>22</v>
      </c>
      <c r="B49" s="83">
        <v>244</v>
      </c>
      <c r="C49" s="83">
        <v>223</v>
      </c>
      <c r="D49" s="3">
        <f t="shared" si="0"/>
        <v>0</v>
      </c>
      <c r="E49" s="1"/>
      <c r="F49" s="1"/>
      <c r="G49" s="3">
        <f t="shared" si="5"/>
        <v>0</v>
      </c>
      <c r="H49" s="1"/>
      <c r="I49" s="2"/>
    </row>
    <row r="50" spans="1:9" ht="168.75" x14ac:dyDescent="0.25">
      <c r="A50" s="79" t="s">
        <v>23</v>
      </c>
      <c r="B50" s="83">
        <v>244</v>
      </c>
      <c r="C50" s="83">
        <v>224</v>
      </c>
      <c r="D50" s="3">
        <f t="shared" si="0"/>
        <v>0</v>
      </c>
      <c r="E50" s="1"/>
      <c r="F50" s="1"/>
      <c r="G50" s="3">
        <f t="shared" si="5"/>
        <v>0</v>
      </c>
      <c r="H50" s="1"/>
      <c r="I50" s="2"/>
    </row>
    <row r="51" spans="1:9" ht="56.25" x14ac:dyDescent="0.25">
      <c r="A51" s="79" t="s">
        <v>24</v>
      </c>
      <c r="B51" s="83" t="s">
        <v>5</v>
      </c>
      <c r="C51" s="83">
        <v>225</v>
      </c>
      <c r="D51" s="1">
        <f t="shared" ref="D51:F51" si="6">D52+D53</f>
        <v>0</v>
      </c>
      <c r="E51" s="1">
        <f>E52+E53</f>
        <v>0</v>
      </c>
      <c r="F51" s="1">
        <f t="shared" si="6"/>
        <v>0</v>
      </c>
      <c r="G51" s="1">
        <f t="shared" ref="G51" si="7">G52+G53</f>
        <v>0</v>
      </c>
      <c r="H51" s="1">
        <f>H52+H53</f>
        <v>0</v>
      </c>
      <c r="I51" s="2">
        <f t="shared" ref="I51" si="8">I52+I53</f>
        <v>0</v>
      </c>
    </row>
    <row r="52" spans="1:9" ht="18.75" x14ac:dyDescent="0.25">
      <c r="A52" s="130" t="s">
        <v>6</v>
      </c>
      <c r="B52" s="83">
        <v>243</v>
      </c>
      <c r="C52" s="83">
        <v>225</v>
      </c>
      <c r="D52" s="3">
        <f t="shared" si="0"/>
        <v>0</v>
      </c>
      <c r="E52" s="1"/>
      <c r="F52" s="1"/>
      <c r="G52" s="3">
        <f t="shared" ref="G52:G85" si="9">H52+I52</f>
        <v>0</v>
      </c>
      <c r="H52" s="1"/>
      <c r="I52" s="2"/>
    </row>
    <row r="53" spans="1:9" ht="18.75" x14ac:dyDescent="0.25">
      <c r="A53" s="130"/>
      <c r="B53" s="83">
        <v>244</v>
      </c>
      <c r="C53" s="83">
        <v>225</v>
      </c>
      <c r="D53" s="3">
        <f t="shared" si="0"/>
        <v>0</v>
      </c>
      <c r="E53" s="1"/>
      <c r="F53" s="1"/>
      <c r="G53" s="3">
        <f t="shared" si="9"/>
        <v>0</v>
      </c>
      <c r="H53" s="1"/>
      <c r="I53" s="2"/>
    </row>
    <row r="54" spans="1:9" ht="37.5" x14ac:dyDescent="0.25">
      <c r="A54" s="79" t="s">
        <v>58</v>
      </c>
      <c r="B54" s="83" t="s">
        <v>5</v>
      </c>
      <c r="C54" s="83">
        <v>226</v>
      </c>
      <c r="D54" s="3">
        <f t="shared" si="0"/>
        <v>50000</v>
      </c>
      <c r="E54" s="1">
        <f>E55+E56+E58+E59+E57</f>
        <v>50000</v>
      </c>
      <c r="F54" s="1">
        <f>F55+F56+F58+F59+F57</f>
        <v>0</v>
      </c>
      <c r="G54" s="3">
        <f t="shared" si="9"/>
        <v>50000</v>
      </c>
      <c r="H54" s="1">
        <f>H55+H56+H58+H59+H57</f>
        <v>50000</v>
      </c>
      <c r="I54" s="2">
        <f>I55+I56+I58+I59+I57</f>
        <v>0</v>
      </c>
    </row>
    <row r="55" spans="1:9" ht="18.75" x14ac:dyDescent="0.25">
      <c r="A55" s="130" t="s">
        <v>6</v>
      </c>
      <c r="B55" s="83">
        <v>112</v>
      </c>
      <c r="C55" s="83">
        <v>226</v>
      </c>
      <c r="D55" s="3">
        <f t="shared" si="0"/>
        <v>0</v>
      </c>
      <c r="E55" s="1"/>
      <c r="F55" s="1"/>
      <c r="G55" s="3">
        <f t="shared" si="9"/>
        <v>0</v>
      </c>
      <c r="H55" s="1"/>
      <c r="I55" s="2"/>
    </row>
    <row r="56" spans="1:9" ht="18.75" x14ac:dyDescent="0.25">
      <c r="A56" s="130"/>
      <c r="B56" s="83">
        <v>113</v>
      </c>
      <c r="C56" s="83">
        <v>226</v>
      </c>
      <c r="D56" s="3">
        <f t="shared" si="0"/>
        <v>0</v>
      </c>
      <c r="E56" s="1"/>
      <c r="F56" s="1"/>
      <c r="G56" s="3">
        <f t="shared" si="9"/>
        <v>0</v>
      </c>
      <c r="H56" s="1"/>
      <c r="I56" s="2"/>
    </row>
    <row r="57" spans="1:9" ht="18.75" x14ac:dyDescent="0.25">
      <c r="A57" s="130"/>
      <c r="B57" s="83">
        <v>119</v>
      </c>
      <c r="C57" s="83">
        <v>226</v>
      </c>
      <c r="D57" s="3">
        <f t="shared" si="0"/>
        <v>0</v>
      </c>
      <c r="E57" s="1"/>
      <c r="F57" s="1"/>
      <c r="G57" s="3">
        <f t="shared" si="9"/>
        <v>0</v>
      </c>
      <c r="H57" s="1"/>
      <c r="I57" s="2"/>
    </row>
    <row r="58" spans="1:9" ht="18.75" x14ac:dyDescent="0.25">
      <c r="A58" s="130"/>
      <c r="B58" s="83">
        <v>243</v>
      </c>
      <c r="C58" s="83">
        <v>226</v>
      </c>
      <c r="D58" s="3">
        <f t="shared" si="0"/>
        <v>0</v>
      </c>
      <c r="E58" s="1"/>
      <c r="F58" s="1"/>
      <c r="G58" s="3">
        <f t="shared" si="9"/>
        <v>0</v>
      </c>
      <c r="H58" s="1"/>
      <c r="I58" s="2"/>
    </row>
    <row r="59" spans="1:9" ht="18.75" x14ac:dyDescent="0.25">
      <c r="A59" s="130"/>
      <c r="B59" s="83">
        <v>244</v>
      </c>
      <c r="C59" s="83">
        <v>226</v>
      </c>
      <c r="D59" s="3">
        <f t="shared" si="0"/>
        <v>50000</v>
      </c>
      <c r="E59" s="1">
        <v>50000</v>
      </c>
      <c r="F59" s="1"/>
      <c r="G59" s="3">
        <f t="shared" si="9"/>
        <v>50000</v>
      </c>
      <c r="H59" s="1">
        <v>50000</v>
      </c>
      <c r="I59" s="2"/>
    </row>
    <row r="60" spans="1:9" ht="18.75" x14ac:dyDescent="0.25">
      <c r="A60" s="79" t="s">
        <v>25</v>
      </c>
      <c r="B60" s="83">
        <v>244</v>
      </c>
      <c r="C60" s="83">
        <v>227</v>
      </c>
      <c r="D60" s="3">
        <f t="shared" si="0"/>
        <v>0</v>
      </c>
      <c r="E60" s="1"/>
      <c r="F60" s="1"/>
      <c r="G60" s="3">
        <f t="shared" si="9"/>
        <v>0</v>
      </c>
      <c r="H60" s="1"/>
      <c r="I60" s="2"/>
    </row>
    <row r="61" spans="1:9" ht="37.5" x14ac:dyDescent="0.25">
      <c r="A61" s="79" t="s">
        <v>26</v>
      </c>
      <c r="B61" s="83" t="s">
        <v>5</v>
      </c>
      <c r="C61" s="83">
        <v>260</v>
      </c>
      <c r="D61" s="3">
        <f t="shared" si="0"/>
        <v>0</v>
      </c>
      <c r="E61" s="1">
        <f>E62+E63+E66</f>
        <v>0</v>
      </c>
      <c r="F61" s="1">
        <f>F62+F63+F66</f>
        <v>0</v>
      </c>
      <c r="G61" s="3">
        <f t="shared" si="9"/>
        <v>0</v>
      </c>
      <c r="H61" s="1">
        <f>H62+H63+H66</f>
        <v>0</v>
      </c>
      <c r="I61" s="2">
        <f>I62+I63+I66</f>
        <v>0</v>
      </c>
    </row>
    <row r="62" spans="1:9" ht="112.5" x14ac:dyDescent="0.25">
      <c r="A62" s="79" t="s">
        <v>27</v>
      </c>
      <c r="B62" s="83">
        <v>321</v>
      </c>
      <c r="C62" s="83">
        <v>264</v>
      </c>
      <c r="D62" s="3">
        <f t="shared" si="0"/>
        <v>0</v>
      </c>
      <c r="E62" s="1"/>
      <c r="F62" s="1"/>
      <c r="G62" s="3">
        <f t="shared" si="9"/>
        <v>0</v>
      </c>
      <c r="H62" s="1"/>
      <c r="I62" s="2"/>
    </row>
    <row r="63" spans="1:9" ht="93.75" x14ac:dyDescent="0.25">
      <c r="A63" s="79" t="s">
        <v>28</v>
      </c>
      <c r="B63" s="83" t="s">
        <v>5</v>
      </c>
      <c r="C63" s="83">
        <v>266</v>
      </c>
      <c r="D63" s="3">
        <f t="shared" si="0"/>
        <v>0</v>
      </c>
      <c r="E63" s="1">
        <f t="shared" ref="E63:F63" si="10">E64+E65</f>
        <v>0</v>
      </c>
      <c r="F63" s="1">
        <f t="shared" si="10"/>
        <v>0</v>
      </c>
      <c r="G63" s="3">
        <f t="shared" si="9"/>
        <v>0</v>
      </c>
      <c r="H63" s="1">
        <f t="shared" ref="H63:I63" si="11">H64+H65</f>
        <v>0</v>
      </c>
      <c r="I63" s="2">
        <f t="shared" si="11"/>
        <v>0</v>
      </c>
    </row>
    <row r="64" spans="1:9" ht="18.75" x14ac:dyDescent="0.25">
      <c r="A64" s="130" t="s">
        <v>6</v>
      </c>
      <c r="B64" s="83">
        <v>111</v>
      </c>
      <c r="C64" s="83">
        <v>266</v>
      </c>
      <c r="D64" s="3">
        <f t="shared" si="0"/>
        <v>0</v>
      </c>
      <c r="E64" s="1"/>
      <c r="F64" s="1"/>
      <c r="G64" s="3">
        <f t="shared" si="9"/>
        <v>0</v>
      </c>
      <c r="H64" s="1"/>
      <c r="I64" s="2"/>
    </row>
    <row r="65" spans="1:9" ht="18.75" x14ac:dyDescent="0.25">
      <c r="A65" s="130"/>
      <c r="B65" s="83">
        <v>112</v>
      </c>
      <c r="C65" s="83">
        <v>266</v>
      </c>
      <c r="D65" s="3">
        <f t="shared" si="0"/>
        <v>0</v>
      </c>
      <c r="E65" s="1"/>
      <c r="F65" s="1"/>
      <c r="G65" s="3">
        <f t="shared" si="9"/>
        <v>0</v>
      </c>
      <c r="H65" s="1"/>
      <c r="I65" s="2"/>
    </row>
    <row r="66" spans="1:9" ht="75" x14ac:dyDescent="0.25">
      <c r="A66" s="79" t="s">
        <v>29</v>
      </c>
      <c r="B66" s="83">
        <v>112</v>
      </c>
      <c r="C66" s="83">
        <v>267</v>
      </c>
      <c r="D66" s="3">
        <f t="shared" si="0"/>
        <v>0</v>
      </c>
      <c r="E66" s="1"/>
      <c r="F66" s="1"/>
      <c r="G66" s="3">
        <f t="shared" si="9"/>
        <v>0</v>
      </c>
      <c r="H66" s="1"/>
      <c r="I66" s="2"/>
    </row>
    <row r="67" spans="1:9" ht="18.75" x14ac:dyDescent="0.25">
      <c r="A67" s="79" t="s">
        <v>30</v>
      </c>
      <c r="B67" s="83" t="s">
        <v>5</v>
      </c>
      <c r="C67" s="83">
        <v>290</v>
      </c>
      <c r="D67" s="3">
        <f t="shared" si="0"/>
        <v>0</v>
      </c>
      <c r="E67" s="1">
        <f>E69+E73+E74+E75+E76+E82</f>
        <v>0</v>
      </c>
      <c r="F67" s="1">
        <f>F69+F73+F74+F75+F76+F82</f>
        <v>0</v>
      </c>
      <c r="G67" s="3">
        <f t="shared" si="9"/>
        <v>0</v>
      </c>
      <c r="H67" s="1">
        <f>H69+H73+H74+H75+H76+H82</f>
        <v>0</v>
      </c>
      <c r="I67" s="2">
        <f>I69+I73+I74+I75+I76+I82</f>
        <v>0</v>
      </c>
    </row>
    <row r="68" spans="1:9" ht="18.75" x14ac:dyDescent="0.25">
      <c r="A68" s="79" t="s">
        <v>9</v>
      </c>
      <c r="B68" s="83"/>
      <c r="C68" s="83"/>
      <c r="D68" s="3">
        <f t="shared" si="0"/>
        <v>0</v>
      </c>
      <c r="E68" s="1"/>
      <c r="F68" s="1"/>
      <c r="G68" s="3">
        <f t="shared" si="9"/>
        <v>0</v>
      </c>
      <c r="H68" s="1"/>
      <c r="I68" s="2"/>
    </row>
    <row r="69" spans="1:9" ht="37.5" x14ac:dyDescent="0.25">
      <c r="A69" s="79" t="s">
        <v>31</v>
      </c>
      <c r="B69" s="83" t="s">
        <v>5</v>
      </c>
      <c r="C69" s="83">
        <v>291</v>
      </c>
      <c r="D69" s="3">
        <f t="shared" si="0"/>
        <v>0</v>
      </c>
      <c r="E69" s="1">
        <f t="shared" ref="E69:F69" si="12">E70+E71+E72</f>
        <v>0</v>
      </c>
      <c r="F69" s="1">
        <f t="shared" si="12"/>
        <v>0</v>
      </c>
      <c r="G69" s="3">
        <f t="shared" si="9"/>
        <v>0</v>
      </c>
      <c r="H69" s="1">
        <f t="shared" ref="H69:I69" si="13">H70+H71+H72</f>
        <v>0</v>
      </c>
      <c r="I69" s="2">
        <f t="shared" si="13"/>
        <v>0</v>
      </c>
    </row>
    <row r="70" spans="1:9" ht="18.75" x14ac:dyDescent="0.25">
      <c r="A70" s="130" t="s">
        <v>6</v>
      </c>
      <c r="B70" s="83">
        <v>851</v>
      </c>
      <c r="C70" s="83">
        <v>291</v>
      </c>
      <c r="D70" s="3">
        <f t="shared" si="0"/>
        <v>0</v>
      </c>
      <c r="E70" s="1"/>
      <c r="F70" s="1"/>
      <c r="G70" s="3">
        <f t="shared" si="9"/>
        <v>0</v>
      </c>
      <c r="H70" s="1"/>
      <c r="I70" s="2"/>
    </row>
    <row r="71" spans="1:9" ht="18.75" x14ac:dyDescent="0.25">
      <c r="A71" s="130"/>
      <c r="B71" s="83">
        <v>852</v>
      </c>
      <c r="C71" s="83">
        <v>291</v>
      </c>
      <c r="D71" s="3">
        <f t="shared" si="0"/>
        <v>0</v>
      </c>
      <c r="E71" s="1"/>
      <c r="F71" s="1"/>
      <c r="G71" s="3">
        <f t="shared" si="9"/>
        <v>0</v>
      </c>
      <c r="H71" s="1"/>
      <c r="I71" s="2"/>
    </row>
    <row r="72" spans="1:9" ht="18.75" x14ac:dyDescent="0.25">
      <c r="A72" s="130"/>
      <c r="B72" s="83">
        <v>853</v>
      </c>
      <c r="C72" s="83">
        <v>291</v>
      </c>
      <c r="D72" s="3">
        <f t="shared" si="0"/>
        <v>0</v>
      </c>
      <c r="E72" s="1"/>
      <c r="F72" s="1"/>
      <c r="G72" s="3">
        <f t="shared" si="9"/>
        <v>0</v>
      </c>
      <c r="H72" s="1"/>
      <c r="I72" s="2"/>
    </row>
    <row r="73" spans="1:9" ht="112.5" x14ac:dyDescent="0.25">
      <c r="A73" s="79" t="s">
        <v>32</v>
      </c>
      <c r="B73" s="83">
        <v>853</v>
      </c>
      <c r="C73" s="83">
        <v>292</v>
      </c>
      <c r="D73" s="3">
        <f t="shared" ref="D73:D102" si="14">E73+F73</f>
        <v>0</v>
      </c>
      <c r="E73" s="1"/>
      <c r="F73" s="1">
        <v>0</v>
      </c>
      <c r="G73" s="3">
        <f t="shared" si="9"/>
        <v>0</v>
      </c>
      <c r="H73" s="1"/>
      <c r="I73" s="2">
        <v>0</v>
      </c>
    </row>
    <row r="74" spans="1:9" ht="131.25" x14ac:dyDescent="0.25">
      <c r="A74" s="79" t="s">
        <v>33</v>
      </c>
      <c r="B74" s="83">
        <v>853</v>
      </c>
      <c r="C74" s="83">
        <v>293</v>
      </c>
      <c r="D74" s="3">
        <f t="shared" si="14"/>
        <v>0</v>
      </c>
      <c r="E74" s="1"/>
      <c r="F74" s="1">
        <v>0</v>
      </c>
      <c r="G74" s="3">
        <f t="shared" si="9"/>
        <v>0</v>
      </c>
      <c r="H74" s="1"/>
      <c r="I74" s="2">
        <v>0</v>
      </c>
    </row>
    <row r="75" spans="1:9" ht="56.25" x14ac:dyDescent="0.25">
      <c r="A75" s="79" t="s">
        <v>148</v>
      </c>
      <c r="B75" s="83">
        <v>853</v>
      </c>
      <c r="C75" s="83">
        <v>295</v>
      </c>
      <c r="D75" s="3">
        <f t="shared" si="14"/>
        <v>0</v>
      </c>
      <c r="E75" s="1"/>
      <c r="F75" s="1">
        <v>0</v>
      </c>
      <c r="G75" s="3">
        <f t="shared" si="9"/>
        <v>0</v>
      </c>
      <c r="H75" s="1"/>
      <c r="I75" s="2">
        <v>0</v>
      </c>
    </row>
    <row r="76" spans="1:9" ht="56.25" x14ac:dyDescent="0.25">
      <c r="A76" s="79" t="s">
        <v>34</v>
      </c>
      <c r="B76" s="83" t="s">
        <v>5</v>
      </c>
      <c r="C76" s="83">
        <v>296</v>
      </c>
      <c r="D76" s="3">
        <f t="shared" si="14"/>
        <v>0</v>
      </c>
      <c r="E76" s="1">
        <f t="shared" ref="E76:F76" si="15">E77+E78+E79+E80+E81</f>
        <v>0</v>
      </c>
      <c r="F76" s="1">
        <f t="shared" si="15"/>
        <v>0</v>
      </c>
      <c r="G76" s="3">
        <f t="shared" si="9"/>
        <v>0</v>
      </c>
      <c r="H76" s="1">
        <f t="shared" ref="H76:I76" si="16">H77+H78+H79+H80+H81</f>
        <v>0</v>
      </c>
      <c r="I76" s="2">
        <f t="shared" si="16"/>
        <v>0</v>
      </c>
    </row>
    <row r="77" spans="1:9" ht="18.75" x14ac:dyDescent="0.25">
      <c r="A77" s="130" t="s">
        <v>6</v>
      </c>
      <c r="B77" s="83">
        <v>244</v>
      </c>
      <c r="C77" s="83">
        <v>296</v>
      </c>
      <c r="D77" s="3">
        <f t="shared" si="14"/>
        <v>0</v>
      </c>
      <c r="E77" s="1"/>
      <c r="F77" s="1"/>
      <c r="G77" s="3">
        <f t="shared" si="9"/>
        <v>0</v>
      </c>
      <c r="H77" s="1"/>
      <c r="I77" s="2"/>
    </row>
    <row r="78" spans="1:9" ht="18.75" x14ac:dyDescent="0.25">
      <c r="A78" s="130"/>
      <c r="B78" s="83">
        <v>340</v>
      </c>
      <c r="C78" s="83">
        <v>296</v>
      </c>
      <c r="D78" s="3">
        <f t="shared" si="14"/>
        <v>0</v>
      </c>
      <c r="E78" s="1"/>
      <c r="F78" s="1"/>
      <c r="G78" s="3">
        <f t="shared" si="9"/>
        <v>0</v>
      </c>
      <c r="H78" s="1"/>
      <c r="I78" s="2"/>
    </row>
    <row r="79" spans="1:9" ht="18.75" x14ac:dyDescent="0.25">
      <c r="A79" s="130"/>
      <c r="B79" s="83">
        <v>350</v>
      </c>
      <c r="C79" s="83">
        <v>296</v>
      </c>
      <c r="D79" s="3">
        <f t="shared" si="14"/>
        <v>0</v>
      </c>
      <c r="E79" s="1"/>
      <c r="F79" s="1"/>
      <c r="G79" s="3">
        <f t="shared" si="9"/>
        <v>0</v>
      </c>
      <c r="H79" s="1"/>
      <c r="I79" s="2"/>
    </row>
    <row r="80" spans="1:9" ht="18.75" x14ac:dyDescent="0.25">
      <c r="A80" s="130"/>
      <c r="B80" s="83">
        <v>360</v>
      </c>
      <c r="C80" s="83">
        <v>296</v>
      </c>
      <c r="D80" s="3">
        <f t="shared" si="14"/>
        <v>0</v>
      </c>
      <c r="E80" s="1"/>
      <c r="F80" s="1"/>
      <c r="G80" s="3">
        <f t="shared" si="9"/>
        <v>0</v>
      </c>
      <c r="H80" s="1"/>
      <c r="I80" s="2"/>
    </row>
    <row r="81" spans="1:9" ht="18.75" x14ac:dyDescent="0.25">
      <c r="A81" s="130"/>
      <c r="B81" s="83">
        <v>853</v>
      </c>
      <c r="C81" s="83">
        <v>296</v>
      </c>
      <c r="D81" s="3">
        <f t="shared" si="14"/>
        <v>0</v>
      </c>
      <c r="E81" s="1"/>
      <c r="F81" s="1"/>
      <c r="G81" s="3">
        <f t="shared" si="9"/>
        <v>0</v>
      </c>
      <c r="H81" s="1"/>
      <c r="I81" s="2"/>
    </row>
    <row r="82" spans="1:9" ht="62.45" customHeight="1" x14ac:dyDescent="0.25">
      <c r="A82" s="79" t="s">
        <v>35</v>
      </c>
      <c r="B82" s="83" t="s">
        <v>5</v>
      </c>
      <c r="C82" s="83">
        <v>297</v>
      </c>
      <c r="D82" s="3">
        <f t="shared" si="14"/>
        <v>0</v>
      </c>
      <c r="E82" s="1">
        <f t="shared" ref="E82:F82" si="17">E83+E84</f>
        <v>0</v>
      </c>
      <c r="F82" s="1">
        <f t="shared" si="17"/>
        <v>0</v>
      </c>
      <c r="G82" s="3">
        <f t="shared" si="9"/>
        <v>0</v>
      </c>
      <c r="H82" s="1">
        <f t="shared" ref="H82:I82" si="18">H83+H84</f>
        <v>0</v>
      </c>
      <c r="I82" s="2">
        <f t="shared" si="18"/>
        <v>0</v>
      </c>
    </row>
    <row r="83" spans="1:9" ht="18.75" x14ac:dyDescent="0.25">
      <c r="A83" s="130" t="s">
        <v>6</v>
      </c>
      <c r="B83" s="83">
        <v>244</v>
      </c>
      <c r="C83" s="83">
        <v>297</v>
      </c>
      <c r="D83" s="3">
        <f t="shared" si="14"/>
        <v>0</v>
      </c>
      <c r="E83" s="1"/>
      <c r="F83" s="1"/>
      <c r="G83" s="3">
        <f t="shared" si="9"/>
        <v>0</v>
      </c>
      <c r="H83" s="1"/>
      <c r="I83" s="2"/>
    </row>
    <row r="84" spans="1:9" ht="18.75" x14ac:dyDescent="0.25">
      <c r="A84" s="130"/>
      <c r="B84" s="83">
        <v>853</v>
      </c>
      <c r="C84" s="83">
        <v>297</v>
      </c>
      <c r="D84" s="3">
        <f t="shared" si="14"/>
        <v>0</v>
      </c>
      <c r="E84" s="1"/>
      <c r="F84" s="1"/>
      <c r="G84" s="3">
        <f t="shared" si="9"/>
        <v>0</v>
      </c>
      <c r="H84" s="1"/>
      <c r="I84" s="2"/>
    </row>
    <row r="85" spans="1:9" ht="56.25" x14ac:dyDescent="0.25">
      <c r="A85" s="79" t="s">
        <v>59</v>
      </c>
      <c r="B85" s="83" t="s">
        <v>5</v>
      </c>
      <c r="C85" s="83">
        <v>300</v>
      </c>
      <c r="D85" s="3">
        <f t="shared" si="14"/>
        <v>0</v>
      </c>
      <c r="E85" s="1">
        <f>E87+E89+E88</f>
        <v>0</v>
      </c>
      <c r="F85" s="1">
        <f>F87+F89+F88</f>
        <v>0</v>
      </c>
      <c r="G85" s="3">
        <f t="shared" si="9"/>
        <v>0</v>
      </c>
      <c r="H85" s="1">
        <f>H87+H89+H88</f>
        <v>0</v>
      </c>
      <c r="I85" s="2">
        <f>I87+I89+I88</f>
        <v>0</v>
      </c>
    </row>
    <row r="86" spans="1:9" ht="18.75" x14ac:dyDescent="0.25">
      <c r="A86" s="79" t="s">
        <v>9</v>
      </c>
      <c r="B86" s="83"/>
      <c r="C86" s="83"/>
      <c r="D86" s="3"/>
      <c r="E86" s="1"/>
      <c r="F86" s="1"/>
      <c r="G86" s="3"/>
      <c r="H86" s="1"/>
      <c r="I86" s="2"/>
    </row>
    <row r="87" spans="1:9" ht="56.25" x14ac:dyDescent="0.25">
      <c r="A87" s="79" t="s">
        <v>36</v>
      </c>
      <c r="B87" s="83">
        <v>244</v>
      </c>
      <c r="C87" s="83">
        <v>310</v>
      </c>
      <c r="D87" s="3">
        <f t="shared" si="14"/>
        <v>0</v>
      </c>
      <c r="E87" s="1"/>
      <c r="F87" s="1"/>
      <c r="G87" s="3">
        <f>H87+I87</f>
        <v>0</v>
      </c>
      <c r="H87" s="1"/>
      <c r="I87" s="2"/>
    </row>
    <row r="88" spans="1:9" ht="75" x14ac:dyDescent="0.25">
      <c r="A88" s="79" t="s">
        <v>68</v>
      </c>
      <c r="B88" s="83">
        <v>244</v>
      </c>
      <c r="C88" s="83">
        <v>320</v>
      </c>
      <c r="D88" s="3">
        <f t="shared" si="14"/>
        <v>0</v>
      </c>
      <c r="E88" s="1"/>
      <c r="F88" s="1"/>
      <c r="G88" s="3">
        <f>H88+I88</f>
        <v>0</v>
      </c>
      <c r="H88" s="1"/>
      <c r="I88" s="2"/>
    </row>
    <row r="89" spans="1:9" ht="75" x14ac:dyDescent="0.25">
      <c r="A89" s="79" t="s">
        <v>60</v>
      </c>
      <c r="B89" s="83" t="s">
        <v>5</v>
      </c>
      <c r="C89" s="83">
        <v>340</v>
      </c>
      <c r="D89" s="3">
        <f t="shared" si="14"/>
        <v>0</v>
      </c>
      <c r="E89" s="1">
        <f>E91+E92+E93+E94+E95+E96+E97</f>
        <v>0</v>
      </c>
      <c r="F89" s="1">
        <f>F91+F92+F93+F94+F95+F96+F97</f>
        <v>0</v>
      </c>
      <c r="G89" s="3">
        <f>H89+I89</f>
        <v>0</v>
      </c>
      <c r="H89" s="1">
        <f>H91+H92+H93+H94+H95+H96+H97</f>
        <v>0</v>
      </c>
      <c r="I89" s="2">
        <f>I91+I92+I93+I94+I95+I96+I97</f>
        <v>0</v>
      </c>
    </row>
    <row r="90" spans="1:9" ht="18.75" x14ac:dyDescent="0.25">
      <c r="A90" s="79" t="s">
        <v>6</v>
      </c>
      <c r="B90" s="83"/>
      <c r="C90" s="83"/>
      <c r="D90" s="3"/>
      <c r="E90" s="1"/>
      <c r="F90" s="1"/>
      <c r="G90" s="3"/>
      <c r="H90" s="1"/>
      <c r="I90" s="2"/>
    </row>
    <row r="91" spans="1:9" ht="131.25" x14ac:dyDescent="0.25">
      <c r="A91" s="79" t="s">
        <v>37</v>
      </c>
      <c r="B91" s="83">
        <v>244</v>
      </c>
      <c r="C91" s="83">
        <v>341</v>
      </c>
      <c r="D91" s="3">
        <f t="shared" si="14"/>
        <v>0</v>
      </c>
      <c r="E91" s="1"/>
      <c r="F91" s="1"/>
      <c r="G91" s="3">
        <f t="shared" ref="G91:G98" si="19">H91+I91</f>
        <v>0</v>
      </c>
      <c r="H91" s="1"/>
      <c r="I91" s="2"/>
    </row>
    <row r="92" spans="1:9" ht="56.25" x14ac:dyDescent="0.25">
      <c r="A92" s="79" t="s">
        <v>38</v>
      </c>
      <c r="B92" s="83">
        <v>244</v>
      </c>
      <c r="C92" s="83">
        <v>342</v>
      </c>
      <c r="D92" s="3">
        <f t="shared" si="14"/>
        <v>0</v>
      </c>
      <c r="E92" s="1"/>
      <c r="F92" s="1"/>
      <c r="G92" s="3">
        <f t="shared" si="19"/>
        <v>0</v>
      </c>
      <c r="H92" s="1"/>
      <c r="I92" s="2"/>
    </row>
    <row r="93" spans="1:9" ht="75" x14ac:dyDescent="0.25">
      <c r="A93" s="79" t="s">
        <v>39</v>
      </c>
      <c r="B93" s="83">
        <v>244</v>
      </c>
      <c r="C93" s="83">
        <v>343</v>
      </c>
      <c r="D93" s="3">
        <f t="shared" si="14"/>
        <v>0</v>
      </c>
      <c r="E93" s="1"/>
      <c r="F93" s="1"/>
      <c r="G93" s="3">
        <f t="shared" si="19"/>
        <v>0</v>
      </c>
      <c r="H93" s="1"/>
      <c r="I93" s="2"/>
    </row>
    <row r="94" spans="1:9" ht="70.150000000000006" customHeight="1" x14ac:dyDescent="0.25">
      <c r="A94" s="79" t="s">
        <v>40</v>
      </c>
      <c r="B94" s="83">
        <v>244</v>
      </c>
      <c r="C94" s="83">
        <v>344</v>
      </c>
      <c r="D94" s="3">
        <f t="shared" si="14"/>
        <v>0</v>
      </c>
      <c r="E94" s="1"/>
      <c r="F94" s="1"/>
      <c r="G94" s="3">
        <f t="shared" si="19"/>
        <v>0</v>
      </c>
      <c r="H94" s="1"/>
      <c r="I94" s="2"/>
    </row>
    <row r="95" spans="1:9" ht="70.150000000000006" customHeight="1" x14ac:dyDescent="0.25">
      <c r="A95" s="79" t="s">
        <v>41</v>
      </c>
      <c r="B95" s="83">
        <v>244</v>
      </c>
      <c r="C95" s="83">
        <v>345</v>
      </c>
      <c r="D95" s="3">
        <f t="shared" si="14"/>
        <v>0</v>
      </c>
      <c r="E95" s="1"/>
      <c r="F95" s="1"/>
      <c r="G95" s="3">
        <f t="shared" si="19"/>
        <v>0</v>
      </c>
      <c r="H95" s="1"/>
      <c r="I95" s="2"/>
    </row>
    <row r="96" spans="1:9" ht="70.150000000000006" customHeight="1" x14ac:dyDescent="0.25">
      <c r="A96" s="79" t="s">
        <v>42</v>
      </c>
      <c r="B96" s="83">
        <v>244</v>
      </c>
      <c r="C96" s="83">
        <v>346</v>
      </c>
      <c r="D96" s="3">
        <f t="shared" si="14"/>
        <v>0</v>
      </c>
      <c r="E96" s="1"/>
      <c r="F96" s="1"/>
      <c r="G96" s="3">
        <f t="shared" si="19"/>
        <v>0</v>
      </c>
      <c r="H96" s="1"/>
      <c r="I96" s="2"/>
    </row>
    <row r="97" spans="1:9" ht="70.150000000000006" customHeight="1" x14ac:dyDescent="0.25">
      <c r="A97" s="79" t="s">
        <v>43</v>
      </c>
      <c r="B97" s="83">
        <v>244</v>
      </c>
      <c r="C97" s="83">
        <v>349</v>
      </c>
      <c r="D97" s="3">
        <f t="shared" si="14"/>
        <v>0</v>
      </c>
      <c r="E97" s="1"/>
      <c r="F97" s="1"/>
      <c r="G97" s="3">
        <f t="shared" si="19"/>
        <v>0</v>
      </c>
      <c r="H97" s="1"/>
      <c r="I97" s="2"/>
    </row>
    <row r="98" spans="1:9" ht="70.150000000000006" customHeight="1" x14ac:dyDescent="0.25">
      <c r="A98" s="79" t="s">
        <v>67</v>
      </c>
      <c r="B98" s="83" t="s">
        <v>5</v>
      </c>
      <c r="C98" s="83" t="s">
        <v>5</v>
      </c>
      <c r="D98" s="3">
        <f t="shared" si="14"/>
        <v>0</v>
      </c>
      <c r="E98" s="1">
        <f t="shared" ref="E98:F98" si="20">E100+E101+E102</f>
        <v>0</v>
      </c>
      <c r="F98" s="1">
        <f t="shared" si="20"/>
        <v>0</v>
      </c>
      <c r="G98" s="3">
        <f t="shared" si="19"/>
        <v>0</v>
      </c>
      <c r="H98" s="1">
        <f t="shared" ref="H98:I98" si="21">H100+H101+H102</f>
        <v>0</v>
      </c>
      <c r="I98" s="2">
        <f t="shared" si="21"/>
        <v>0</v>
      </c>
    </row>
    <row r="99" spans="1:9" ht="70.150000000000006" customHeight="1" x14ac:dyDescent="0.25">
      <c r="A99" s="79" t="s">
        <v>6</v>
      </c>
      <c r="B99" s="83"/>
      <c r="C99" s="83"/>
      <c r="D99" s="3"/>
      <c r="E99" s="1"/>
      <c r="F99" s="1"/>
      <c r="G99" s="3"/>
      <c r="H99" s="1"/>
      <c r="I99" s="2"/>
    </row>
    <row r="100" spans="1:9" ht="70.150000000000006" customHeight="1" x14ac:dyDescent="0.25">
      <c r="A100" s="79" t="s">
        <v>181</v>
      </c>
      <c r="B100" s="83">
        <v>180</v>
      </c>
      <c r="C100" s="83" t="s">
        <v>5</v>
      </c>
      <c r="D100" s="3">
        <f t="shared" si="14"/>
        <v>0</v>
      </c>
      <c r="E100" s="1"/>
      <c r="F100" s="1"/>
      <c r="G100" s="3">
        <f>H100+I100</f>
        <v>0</v>
      </c>
      <c r="H100" s="1"/>
      <c r="I100" s="2"/>
    </row>
    <row r="101" spans="1:9" ht="70.150000000000006" customHeight="1" x14ac:dyDescent="0.25">
      <c r="A101" s="79" t="s">
        <v>182</v>
      </c>
      <c r="B101" s="83">
        <v>180</v>
      </c>
      <c r="C101" s="83" t="s">
        <v>5</v>
      </c>
      <c r="D101" s="3">
        <f t="shared" si="14"/>
        <v>0</v>
      </c>
      <c r="E101" s="1"/>
      <c r="F101" s="1"/>
      <c r="G101" s="3">
        <f>H101+I101</f>
        <v>0</v>
      </c>
      <c r="H101" s="1"/>
      <c r="I101" s="2"/>
    </row>
    <row r="102" spans="1:9" ht="70.150000000000006" customHeight="1" thickBot="1" x14ac:dyDescent="0.3">
      <c r="A102" s="29" t="s">
        <v>183</v>
      </c>
      <c r="B102" s="30">
        <v>180</v>
      </c>
      <c r="C102" s="30" t="s">
        <v>5</v>
      </c>
      <c r="D102" s="31">
        <f t="shared" si="14"/>
        <v>0</v>
      </c>
      <c r="E102" s="32"/>
      <c r="F102" s="32"/>
      <c r="G102" s="31">
        <f>H102+I102</f>
        <v>0</v>
      </c>
      <c r="H102" s="32"/>
      <c r="I102" s="76"/>
    </row>
    <row r="103" spans="1:9" ht="18.75" x14ac:dyDescent="0.25">
      <c r="A103" s="12"/>
      <c r="B103" s="16"/>
      <c r="C103" s="16"/>
      <c r="D103" s="33"/>
      <c r="E103" s="33"/>
      <c r="F103" s="33"/>
    </row>
    <row r="104" spans="1:9" x14ac:dyDescent="0.25">
      <c r="A104" s="9"/>
    </row>
    <row r="105" spans="1:9" ht="37.5" x14ac:dyDescent="0.3">
      <c r="A105" s="26" t="s">
        <v>52</v>
      </c>
      <c r="B105" s="132"/>
      <c r="C105" s="132"/>
      <c r="D105" s="8"/>
      <c r="E105" s="132" t="s">
        <v>247</v>
      </c>
      <c r="F105" s="132"/>
    </row>
    <row r="106" spans="1:9" ht="18.75" x14ac:dyDescent="0.3">
      <c r="A106" s="26"/>
      <c r="B106" s="139" t="s">
        <v>53</v>
      </c>
      <c r="C106" s="139"/>
      <c r="D106" s="8"/>
      <c r="E106" s="139" t="s">
        <v>54</v>
      </c>
      <c r="F106" s="139"/>
    </row>
    <row r="107" spans="1:9" ht="18.75" x14ac:dyDescent="0.3">
      <c r="A107" s="26"/>
      <c r="B107" s="8"/>
      <c r="C107" s="8"/>
      <c r="D107" s="8"/>
      <c r="E107" s="8"/>
      <c r="F107" s="8"/>
    </row>
    <row r="108" spans="1:9" ht="37.5" x14ac:dyDescent="0.3">
      <c r="A108" s="26" t="s">
        <v>55</v>
      </c>
      <c r="B108" s="132"/>
      <c r="C108" s="132"/>
      <c r="D108" s="8"/>
      <c r="E108" s="132"/>
      <c r="F108" s="132"/>
    </row>
    <row r="109" spans="1:9" ht="18.75" x14ac:dyDescent="0.3">
      <c r="A109" s="26"/>
      <c r="B109" s="139" t="s">
        <v>53</v>
      </c>
      <c r="C109" s="139"/>
      <c r="D109" s="8"/>
      <c r="E109" s="139" t="s">
        <v>54</v>
      </c>
      <c r="F109" s="139"/>
    </row>
    <row r="110" spans="1:9" ht="18.75" x14ac:dyDescent="0.3">
      <c r="A110" s="26"/>
      <c r="B110" s="80"/>
      <c r="C110" s="80"/>
      <c r="D110" s="8"/>
      <c r="E110" s="80"/>
      <c r="F110" s="80"/>
    </row>
    <row r="111" spans="1:9" ht="18.75" x14ac:dyDescent="0.3">
      <c r="A111" s="26" t="s">
        <v>56</v>
      </c>
      <c r="B111" s="132"/>
      <c r="C111" s="132"/>
      <c r="D111" s="8"/>
      <c r="E111" s="132"/>
      <c r="F111" s="132"/>
    </row>
    <row r="112" spans="1:9" ht="18.75" x14ac:dyDescent="0.3">
      <c r="A112" s="26"/>
      <c r="B112" s="139" t="s">
        <v>53</v>
      </c>
      <c r="C112" s="139"/>
      <c r="D112" s="8"/>
      <c r="E112" s="139" t="s">
        <v>54</v>
      </c>
      <c r="F112" s="139"/>
    </row>
    <row r="113" spans="1:6" ht="18.75" x14ac:dyDescent="0.3">
      <c r="A113" s="26" t="s">
        <v>57</v>
      </c>
      <c r="B113" s="8"/>
      <c r="C113" s="8"/>
      <c r="D113" s="8"/>
      <c r="E113" s="8"/>
      <c r="F113" s="8"/>
    </row>
    <row r="114" spans="1:6" ht="18.75" x14ac:dyDescent="0.3">
      <c r="A114" s="140" t="s">
        <v>286</v>
      </c>
      <c r="B114" s="140"/>
      <c r="C114" s="8"/>
      <c r="D114" s="8"/>
      <c r="E114" s="8"/>
      <c r="F114" s="8"/>
    </row>
  </sheetData>
  <mergeCells count="31">
    <mergeCell ref="B3:F3"/>
    <mergeCell ref="E5:F5"/>
    <mergeCell ref="A1:I1"/>
    <mergeCell ref="A2:I2"/>
    <mergeCell ref="A70:A72"/>
    <mergeCell ref="A5:A6"/>
    <mergeCell ref="B5:B6"/>
    <mergeCell ref="C5:C6"/>
    <mergeCell ref="D5:D6"/>
    <mergeCell ref="A35:A36"/>
    <mergeCell ref="A41:A42"/>
    <mergeCell ref="A52:A53"/>
    <mergeCell ref="A55:A59"/>
    <mergeCell ref="A64:A65"/>
    <mergeCell ref="G5:G6"/>
    <mergeCell ref="H5:I5"/>
    <mergeCell ref="B112:C112"/>
    <mergeCell ref="E112:F112"/>
    <mergeCell ref="A114:B114"/>
    <mergeCell ref="B108:C108"/>
    <mergeCell ref="E108:F108"/>
    <mergeCell ref="B109:C109"/>
    <mergeCell ref="E109:F109"/>
    <mergeCell ref="B111:C111"/>
    <mergeCell ref="E111:F111"/>
    <mergeCell ref="A77:A81"/>
    <mergeCell ref="A83:A84"/>
    <mergeCell ref="B105:C105"/>
    <mergeCell ref="E105:F105"/>
    <mergeCell ref="B106:C106"/>
    <mergeCell ref="E106:F106"/>
  </mergeCells>
  <pageMargins left="1.3779527559055118" right="0.39370078740157483" top="0.98425196850393704" bottom="0.78740157480314965" header="0.31496062992125984" footer="0.31496062992125984"/>
  <pageSetup paperSize="9" scale="77" firstPageNumber="60" orientation="landscape" useFirstPageNumber="1" r:id="rId1"/>
  <headerFooter>
    <oddHeader>&amp;R&amp;P</oddHeader>
  </headerFooter>
  <rowBreaks count="3" manualBreakCount="3">
    <brk id="40" max="16383" man="1"/>
    <brk id="69" max="16383" man="1"/>
    <brk id="8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7"/>
  <sheetViews>
    <sheetView topLeftCell="A104" zoomScaleNormal="100" workbookViewId="0">
      <selection activeCell="E104" sqref="E104:F104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9" width="18.5703125" style="5" customWidth="1"/>
    <col min="10" max="16384" width="8.85546875" style="5"/>
  </cols>
  <sheetData>
    <row r="1" spans="1:9" ht="18.75" x14ac:dyDescent="0.25">
      <c r="A1" s="129" t="s">
        <v>279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269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B3" s="131" t="s">
        <v>243</v>
      </c>
      <c r="C3" s="131"/>
      <c r="D3" s="131"/>
      <c r="E3" s="131"/>
      <c r="F3" s="131"/>
      <c r="G3" s="96"/>
    </row>
    <row r="4" spans="1:9" ht="19.5" thickBot="1" x14ac:dyDescent="0.3">
      <c r="A4" s="4"/>
      <c r="B4" s="150"/>
      <c r="C4" s="150"/>
      <c r="D4" s="150"/>
      <c r="E4" s="150"/>
      <c r="F4" s="150"/>
      <c r="G4" s="150"/>
      <c r="H4" s="97"/>
      <c r="I4" s="4" t="s">
        <v>51</v>
      </c>
    </row>
    <row r="5" spans="1:9" ht="30.6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249</v>
      </c>
      <c r="F5" s="126"/>
      <c r="G5" s="126" t="s">
        <v>1</v>
      </c>
      <c r="H5" s="126" t="s">
        <v>252</v>
      </c>
      <c r="I5" s="128"/>
    </row>
    <row r="6" spans="1:9" ht="15.75" x14ac:dyDescent="0.25">
      <c r="A6" s="154"/>
      <c r="B6" s="155"/>
      <c r="C6" s="156"/>
      <c r="D6" s="155"/>
      <c r="E6" s="155" t="s">
        <v>6</v>
      </c>
      <c r="F6" s="155"/>
      <c r="G6" s="155"/>
      <c r="H6" s="155" t="s">
        <v>6</v>
      </c>
      <c r="I6" s="157"/>
    </row>
    <row r="7" spans="1:9" ht="212.45" customHeight="1" thickBot="1" x14ac:dyDescent="0.3">
      <c r="A7" s="134"/>
      <c r="B7" s="127"/>
      <c r="C7" s="136"/>
      <c r="D7" s="127"/>
      <c r="E7" s="84" t="s">
        <v>185</v>
      </c>
      <c r="F7" s="84" t="s">
        <v>186</v>
      </c>
      <c r="G7" s="127"/>
      <c r="H7" s="84" t="s">
        <v>185</v>
      </c>
      <c r="I7" s="34" t="s">
        <v>186</v>
      </c>
    </row>
    <row r="8" spans="1:9" ht="18.600000000000001" thickBot="1" x14ac:dyDescent="0.35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5">
        <v>9</v>
      </c>
    </row>
    <row r="9" spans="1:9" ht="112.5" x14ac:dyDescent="0.25">
      <c r="A9" s="35" t="s">
        <v>69</v>
      </c>
      <c r="B9" s="36" t="s">
        <v>5</v>
      </c>
      <c r="C9" s="36" t="s">
        <v>5</v>
      </c>
      <c r="D9" s="37">
        <f>SUM(E9:F9)</f>
        <v>358743.64</v>
      </c>
      <c r="E9" s="66">
        <v>358743.64</v>
      </c>
      <c r="F9" s="66"/>
      <c r="G9" s="37">
        <f>SUM(H9:I9)</f>
        <v>358743.64</v>
      </c>
      <c r="H9" s="66">
        <v>358743.64</v>
      </c>
      <c r="I9" s="67"/>
    </row>
    <row r="10" spans="1:9" ht="18.75" x14ac:dyDescent="0.25">
      <c r="A10" s="85" t="s">
        <v>7</v>
      </c>
      <c r="B10" s="87" t="s">
        <v>5</v>
      </c>
      <c r="C10" s="87">
        <v>900</v>
      </c>
      <c r="D10" s="3">
        <f>SUM(E10:F10)</f>
        <v>358743.64</v>
      </c>
      <c r="E10" s="1">
        <v>358743.64</v>
      </c>
      <c r="F10" s="1">
        <v>0</v>
      </c>
      <c r="G10" s="37">
        <f>SUM(H10:I10)</f>
        <v>358743.64</v>
      </c>
      <c r="H10" s="1">
        <v>358743.64</v>
      </c>
      <c r="I10" s="2">
        <v>0</v>
      </c>
    </row>
    <row r="11" spans="1:9" ht="18.75" x14ac:dyDescent="0.25">
      <c r="A11" s="85" t="s">
        <v>6</v>
      </c>
      <c r="B11" s="87"/>
      <c r="C11" s="87"/>
      <c r="D11" s="3"/>
      <c r="E11" s="1"/>
      <c r="F11" s="1"/>
      <c r="G11" s="3"/>
      <c r="H11" s="1"/>
      <c r="I11" s="2"/>
    </row>
    <row r="12" spans="1:9" ht="33.6" customHeight="1" x14ac:dyDescent="0.25">
      <c r="A12" s="151" t="s">
        <v>187</v>
      </c>
      <c r="B12" s="152"/>
      <c r="C12" s="152"/>
      <c r="D12" s="152"/>
      <c r="E12" s="152"/>
      <c r="F12" s="152"/>
      <c r="G12" s="152"/>
      <c r="H12" s="152"/>
      <c r="I12" s="153"/>
    </row>
    <row r="13" spans="1:9" ht="18.75" x14ac:dyDescent="0.25">
      <c r="A13" s="85" t="s">
        <v>8</v>
      </c>
      <c r="B13" s="87" t="s">
        <v>5</v>
      </c>
      <c r="C13" s="87">
        <v>200</v>
      </c>
      <c r="D13" s="3">
        <v>0</v>
      </c>
      <c r="E13" s="1">
        <v>0</v>
      </c>
      <c r="F13" s="1">
        <v>0</v>
      </c>
      <c r="G13" s="3">
        <v>0</v>
      </c>
      <c r="H13" s="1">
        <v>0</v>
      </c>
      <c r="I13" s="2">
        <v>0</v>
      </c>
    </row>
    <row r="14" spans="1:9" ht="14.45" customHeight="1" x14ac:dyDescent="0.25">
      <c r="A14" s="85" t="s">
        <v>9</v>
      </c>
      <c r="B14" s="87"/>
      <c r="C14" s="87"/>
      <c r="D14" s="3"/>
      <c r="E14" s="1"/>
      <c r="F14" s="1"/>
      <c r="G14" s="3"/>
      <c r="H14" s="1"/>
      <c r="I14" s="2"/>
    </row>
    <row r="15" spans="1:9" ht="75" x14ac:dyDescent="0.25">
      <c r="A15" s="85" t="s">
        <v>10</v>
      </c>
      <c r="B15" s="87" t="s">
        <v>5</v>
      </c>
      <c r="C15" s="87">
        <v>210</v>
      </c>
      <c r="D15" s="3">
        <v>0</v>
      </c>
      <c r="E15" s="1">
        <v>0</v>
      </c>
      <c r="F15" s="1">
        <v>0</v>
      </c>
      <c r="G15" s="3">
        <v>0</v>
      </c>
      <c r="H15" s="1">
        <v>0</v>
      </c>
      <c r="I15" s="2">
        <v>0</v>
      </c>
    </row>
    <row r="16" spans="1:9" ht="18.75" x14ac:dyDescent="0.25">
      <c r="A16" s="85" t="s">
        <v>9</v>
      </c>
      <c r="B16" s="87"/>
      <c r="C16" s="87"/>
      <c r="D16" s="3"/>
      <c r="E16" s="1"/>
      <c r="F16" s="1"/>
      <c r="G16" s="3"/>
      <c r="H16" s="1"/>
      <c r="I16" s="2"/>
    </row>
    <row r="17" spans="1:9" ht="93.75" x14ac:dyDescent="0.25">
      <c r="A17" s="85" t="s">
        <v>188</v>
      </c>
      <c r="B17" s="87">
        <v>244</v>
      </c>
      <c r="C17" s="87">
        <v>214</v>
      </c>
      <c r="D17" s="3">
        <v>0</v>
      </c>
      <c r="E17" s="1">
        <v>0</v>
      </c>
      <c r="F17" s="1">
        <v>0</v>
      </c>
      <c r="G17" s="3">
        <v>0</v>
      </c>
      <c r="H17" s="1">
        <v>0</v>
      </c>
      <c r="I17" s="2">
        <v>0</v>
      </c>
    </row>
    <row r="18" spans="1:9" ht="37.5" x14ac:dyDescent="0.25">
      <c r="A18" s="85" t="s">
        <v>14</v>
      </c>
      <c r="B18" s="87" t="s">
        <v>5</v>
      </c>
      <c r="C18" s="87">
        <v>220</v>
      </c>
      <c r="D18" s="3">
        <v>0</v>
      </c>
      <c r="E18" s="1">
        <v>0</v>
      </c>
      <c r="F18" s="1">
        <v>0</v>
      </c>
      <c r="G18" s="3">
        <v>0</v>
      </c>
      <c r="H18" s="1">
        <v>0</v>
      </c>
      <c r="I18" s="2">
        <v>0</v>
      </c>
    </row>
    <row r="19" spans="1:9" ht="18.75" x14ac:dyDescent="0.25">
      <c r="A19" s="85" t="s">
        <v>9</v>
      </c>
      <c r="B19" s="87"/>
      <c r="C19" s="87"/>
      <c r="D19" s="3"/>
      <c r="E19" s="1"/>
      <c r="F19" s="1"/>
      <c r="G19" s="3"/>
      <c r="H19" s="1"/>
      <c r="I19" s="2"/>
    </row>
    <row r="20" spans="1:9" ht="18.75" x14ac:dyDescent="0.25">
      <c r="A20" s="85" t="s">
        <v>15</v>
      </c>
      <c r="B20" s="87">
        <v>244</v>
      </c>
      <c r="C20" s="87">
        <v>221</v>
      </c>
      <c r="D20" s="3">
        <v>0</v>
      </c>
      <c r="E20" s="1">
        <v>0</v>
      </c>
      <c r="F20" s="1">
        <v>0</v>
      </c>
      <c r="G20" s="3">
        <v>0</v>
      </c>
      <c r="H20" s="1">
        <v>0</v>
      </c>
      <c r="I20" s="2">
        <v>0</v>
      </c>
    </row>
    <row r="21" spans="1:9" ht="37.5" x14ac:dyDescent="0.25">
      <c r="A21" s="85" t="s">
        <v>16</v>
      </c>
      <c r="B21" s="87">
        <v>244</v>
      </c>
      <c r="C21" s="87">
        <v>222</v>
      </c>
      <c r="D21" s="3">
        <v>0</v>
      </c>
      <c r="E21" s="1">
        <v>0</v>
      </c>
      <c r="F21" s="1">
        <v>0</v>
      </c>
      <c r="G21" s="3">
        <v>0</v>
      </c>
      <c r="H21" s="1">
        <v>0</v>
      </c>
      <c r="I21" s="2">
        <v>0</v>
      </c>
    </row>
    <row r="22" spans="1:9" ht="37.5" x14ac:dyDescent="0.25">
      <c r="A22" s="85" t="s">
        <v>17</v>
      </c>
      <c r="B22" s="87" t="s">
        <v>5</v>
      </c>
      <c r="C22" s="87">
        <v>223</v>
      </c>
      <c r="D22" s="3">
        <v>0</v>
      </c>
      <c r="E22" s="1">
        <v>0</v>
      </c>
      <c r="F22" s="1">
        <v>0</v>
      </c>
      <c r="G22" s="3">
        <v>0</v>
      </c>
      <c r="H22" s="1">
        <v>0</v>
      </c>
      <c r="I22" s="2">
        <v>0</v>
      </c>
    </row>
    <row r="23" spans="1:9" ht="18.75" x14ac:dyDescent="0.25">
      <c r="A23" s="85" t="s">
        <v>6</v>
      </c>
      <c r="B23" s="87"/>
      <c r="C23" s="87"/>
      <c r="D23" s="3"/>
      <c r="E23" s="1"/>
      <c r="F23" s="1"/>
      <c r="G23" s="3"/>
      <c r="H23" s="1"/>
      <c r="I23" s="2"/>
    </row>
    <row r="24" spans="1:9" ht="56.25" x14ac:dyDescent="0.25">
      <c r="A24" s="85" t="s">
        <v>18</v>
      </c>
      <c r="B24" s="87">
        <v>244</v>
      </c>
      <c r="C24" s="87">
        <v>223</v>
      </c>
      <c r="D24" s="3">
        <v>0</v>
      </c>
      <c r="E24" s="1">
        <v>0</v>
      </c>
      <c r="F24" s="1">
        <v>0</v>
      </c>
      <c r="G24" s="3">
        <v>0</v>
      </c>
      <c r="H24" s="1">
        <v>0</v>
      </c>
      <c r="I24" s="2">
        <v>0</v>
      </c>
    </row>
    <row r="25" spans="1:9" ht="37.5" x14ac:dyDescent="0.25">
      <c r="A25" s="85" t="s">
        <v>19</v>
      </c>
      <c r="B25" s="87">
        <v>244</v>
      </c>
      <c r="C25" s="87">
        <v>223</v>
      </c>
      <c r="D25" s="3">
        <v>0</v>
      </c>
      <c r="E25" s="1">
        <v>0</v>
      </c>
      <c r="F25" s="1">
        <v>0</v>
      </c>
      <c r="G25" s="3">
        <v>0</v>
      </c>
      <c r="H25" s="1">
        <v>0</v>
      </c>
      <c r="I25" s="2">
        <v>0</v>
      </c>
    </row>
    <row r="26" spans="1:9" ht="129" customHeight="1" x14ac:dyDescent="0.25">
      <c r="A26" s="85" t="s">
        <v>20</v>
      </c>
      <c r="B26" s="87">
        <v>244</v>
      </c>
      <c r="C26" s="87">
        <v>223</v>
      </c>
      <c r="D26" s="3">
        <v>0</v>
      </c>
      <c r="E26" s="1">
        <v>0</v>
      </c>
      <c r="F26" s="1">
        <v>0</v>
      </c>
      <c r="G26" s="3">
        <v>0</v>
      </c>
      <c r="H26" s="1">
        <v>0</v>
      </c>
      <c r="I26" s="2">
        <v>0</v>
      </c>
    </row>
    <row r="27" spans="1:9" ht="75" x14ac:dyDescent="0.25">
      <c r="A27" s="85" t="s">
        <v>21</v>
      </c>
      <c r="B27" s="87">
        <v>244</v>
      </c>
      <c r="C27" s="87">
        <v>223</v>
      </c>
      <c r="D27" s="3">
        <v>0</v>
      </c>
      <c r="E27" s="1">
        <v>0</v>
      </c>
      <c r="F27" s="1">
        <v>0</v>
      </c>
      <c r="G27" s="3">
        <v>0</v>
      </c>
      <c r="H27" s="1">
        <v>0</v>
      </c>
      <c r="I27" s="2">
        <v>0</v>
      </c>
    </row>
    <row r="28" spans="1:9" ht="56.25" x14ac:dyDescent="0.25">
      <c r="A28" s="85" t="s">
        <v>22</v>
      </c>
      <c r="B28" s="87">
        <v>244</v>
      </c>
      <c r="C28" s="87">
        <v>223</v>
      </c>
      <c r="D28" s="3">
        <v>0</v>
      </c>
      <c r="E28" s="1">
        <v>0</v>
      </c>
      <c r="F28" s="1">
        <v>0</v>
      </c>
      <c r="G28" s="3">
        <v>0</v>
      </c>
      <c r="H28" s="1">
        <v>0</v>
      </c>
      <c r="I28" s="2">
        <v>0</v>
      </c>
    </row>
    <row r="29" spans="1:9" ht="168.75" x14ac:dyDescent="0.25">
      <c r="A29" s="85" t="s">
        <v>23</v>
      </c>
      <c r="B29" s="87">
        <v>244</v>
      </c>
      <c r="C29" s="87">
        <v>224</v>
      </c>
      <c r="D29" s="3">
        <v>0</v>
      </c>
      <c r="E29" s="1">
        <v>0</v>
      </c>
      <c r="F29" s="1">
        <v>0</v>
      </c>
      <c r="G29" s="3">
        <v>0</v>
      </c>
      <c r="H29" s="1">
        <v>0</v>
      </c>
      <c r="I29" s="2">
        <v>0</v>
      </c>
    </row>
    <row r="30" spans="1:9" ht="56.25" x14ac:dyDescent="0.25">
      <c r="A30" s="85" t="s">
        <v>24</v>
      </c>
      <c r="B30" s="87" t="s">
        <v>5</v>
      </c>
      <c r="C30" s="87">
        <v>225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">
        <v>0</v>
      </c>
    </row>
    <row r="31" spans="1:9" ht="18.75" x14ac:dyDescent="0.25">
      <c r="A31" s="130" t="s">
        <v>6</v>
      </c>
      <c r="B31" s="87">
        <v>243</v>
      </c>
      <c r="C31" s="87">
        <v>225</v>
      </c>
      <c r="D31" s="3">
        <v>0</v>
      </c>
      <c r="E31" s="1">
        <v>0</v>
      </c>
      <c r="F31" s="1">
        <v>0</v>
      </c>
      <c r="G31" s="3">
        <v>0</v>
      </c>
      <c r="H31" s="1">
        <v>0</v>
      </c>
      <c r="I31" s="2">
        <v>0</v>
      </c>
    </row>
    <row r="32" spans="1:9" ht="18.75" x14ac:dyDescent="0.25">
      <c r="A32" s="130"/>
      <c r="B32" s="87">
        <v>244</v>
      </c>
      <c r="C32" s="87">
        <v>225</v>
      </c>
      <c r="D32" s="3">
        <v>0</v>
      </c>
      <c r="E32" s="1">
        <v>0</v>
      </c>
      <c r="F32" s="1">
        <v>0</v>
      </c>
      <c r="G32" s="3">
        <v>0</v>
      </c>
      <c r="H32" s="1">
        <v>0</v>
      </c>
      <c r="I32" s="2">
        <v>0</v>
      </c>
    </row>
    <row r="33" spans="1:9" ht="37.5" x14ac:dyDescent="0.25">
      <c r="A33" s="85" t="s">
        <v>58</v>
      </c>
      <c r="B33" s="87" t="s">
        <v>5</v>
      </c>
      <c r="C33" s="87">
        <v>226</v>
      </c>
      <c r="D33" s="3">
        <v>0</v>
      </c>
      <c r="E33" s="1">
        <v>0</v>
      </c>
      <c r="F33" s="1">
        <v>0</v>
      </c>
      <c r="G33" s="3">
        <v>0</v>
      </c>
      <c r="H33" s="1">
        <v>0</v>
      </c>
      <c r="I33" s="2">
        <v>0</v>
      </c>
    </row>
    <row r="34" spans="1:9" ht="18.75" x14ac:dyDescent="0.25">
      <c r="A34" s="130" t="s">
        <v>6</v>
      </c>
      <c r="B34" s="87">
        <v>243</v>
      </c>
      <c r="C34" s="87">
        <v>226</v>
      </c>
      <c r="D34" s="3">
        <v>0</v>
      </c>
      <c r="E34" s="1">
        <v>0</v>
      </c>
      <c r="F34" s="1">
        <v>0</v>
      </c>
      <c r="G34" s="3">
        <v>0</v>
      </c>
      <c r="H34" s="1">
        <v>0</v>
      </c>
      <c r="I34" s="2">
        <v>0</v>
      </c>
    </row>
    <row r="35" spans="1:9" ht="18.75" x14ac:dyDescent="0.25">
      <c r="A35" s="130"/>
      <c r="B35" s="87">
        <v>244</v>
      </c>
      <c r="C35" s="87">
        <v>226</v>
      </c>
      <c r="D35" s="3">
        <v>0</v>
      </c>
      <c r="E35" s="1">
        <v>0</v>
      </c>
      <c r="F35" s="1">
        <v>0</v>
      </c>
      <c r="G35" s="3">
        <v>0</v>
      </c>
      <c r="H35" s="1">
        <v>0</v>
      </c>
      <c r="I35" s="2">
        <v>0</v>
      </c>
    </row>
    <row r="36" spans="1:9" ht="18.75" x14ac:dyDescent="0.25">
      <c r="A36" s="85" t="s">
        <v>25</v>
      </c>
      <c r="B36" s="87">
        <v>244</v>
      </c>
      <c r="C36" s="87">
        <v>227</v>
      </c>
      <c r="D36" s="3">
        <v>0</v>
      </c>
      <c r="E36" s="1">
        <v>0</v>
      </c>
      <c r="F36" s="1">
        <v>0</v>
      </c>
      <c r="G36" s="3">
        <v>0</v>
      </c>
      <c r="H36" s="1">
        <v>0</v>
      </c>
      <c r="I36" s="2">
        <v>0</v>
      </c>
    </row>
    <row r="37" spans="1:9" ht="18.75" x14ac:dyDescent="0.25">
      <c r="A37" s="85" t="s">
        <v>30</v>
      </c>
      <c r="B37" s="87" t="s">
        <v>5</v>
      </c>
      <c r="C37" s="87">
        <v>290</v>
      </c>
      <c r="D37" s="3">
        <v>0</v>
      </c>
      <c r="E37" s="1">
        <v>0</v>
      </c>
      <c r="F37" s="1">
        <v>0</v>
      </c>
      <c r="G37" s="3">
        <v>0</v>
      </c>
      <c r="H37" s="1">
        <v>0</v>
      </c>
      <c r="I37" s="2">
        <v>0</v>
      </c>
    </row>
    <row r="38" spans="1:9" ht="18.75" x14ac:dyDescent="0.25">
      <c r="A38" s="85" t="s">
        <v>9</v>
      </c>
      <c r="B38" s="87"/>
      <c r="C38" s="87"/>
      <c r="D38" s="3"/>
      <c r="E38" s="1"/>
      <c r="F38" s="1"/>
      <c r="G38" s="3"/>
      <c r="H38" s="1"/>
      <c r="I38" s="2"/>
    </row>
    <row r="39" spans="1:9" ht="56.25" x14ac:dyDescent="0.25">
      <c r="A39" s="85" t="s">
        <v>34</v>
      </c>
      <c r="B39" s="87">
        <v>244</v>
      </c>
      <c r="C39" s="87">
        <v>296</v>
      </c>
      <c r="D39" s="3">
        <v>0</v>
      </c>
      <c r="E39" s="1">
        <v>0</v>
      </c>
      <c r="F39" s="1">
        <v>0</v>
      </c>
      <c r="G39" s="3">
        <v>0</v>
      </c>
      <c r="H39" s="1">
        <v>0</v>
      </c>
      <c r="I39" s="2">
        <v>0</v>
      </c>
    </row>
    <row r="40" spans="1:9" ht="56.25" x14ac:dyDescent="0.25">
      <c r="A40" s="85" t="s">
        <v>35</v>
      </c>
      <c r="B40" s="87">
        <v>244</v>
      </c>
      <c r="C40" s="87">
        <v>297</v>
      </c>
      <c r="D40" s="3">
        <v>0</v>
      </c>
      <c r="E40" s="1">
        <v>0</v>
      </c>
      <c r="F40" s="1">
        <v>0</v>
      </c>
      <c r="G40" s="3">
        <v>0</v>
      </c>
      <c r="H40" s="1">
        <v>0</v>
      </c>
      <c r="I40" s="2">
        <v>0</v>
      </c>
    </row>
    <row r="41" spans="1:9" ht="56.25" x14ac:dyDescent="0.25">
      <c r="A41" s="85" t="s">
        <v>59</v>
      </c>
      <c r="B41" s="87" t="s">
        <v>5</v>
      </c>
      <c r="C41" s="87">
        <v>300</v>
      </c>
      <c r="D41" s="3">
        <v>0</v>
      </c>
      <c r="E41" s="1">
        <v>0</v>
      </c>
      <c r="F41" s="1">
        <v>0</v>
      </c>
      <c r="G41" s="3">
        <v>0</v>
      </c>
      <c r="H41" s="1">
        <v>0</v>
      </c>
      <c r="I41" s="2">
        <v>0</v>
      </c>
    </row>
    <row r="42" spans="1:9" ht="18.75" x14ac:dyDescent="0.25">
      <c r="A42" s="85" t="s">
        <v>9</v>
      </c>
      <c r="B42" s="87"/>
      <c r="C42" s="87"/>
      <c r="D42" s="3"/>
      <c r="E42" s="1"/>
      <c r="F42" s="1"/>
      <c r="G42" s="3"/>
      <c r="H42" s="1"/>
      <c r="I42" s="2"/>
    </row>
    <row r="43" spans="1:9" ht="14.45" customHeight="1" x14ac:dyDescent="0.25">
      <c r="A43" s="85" t="s">
        <v>36</v>
      </c>
      <c r="B43" s="87">
        <v>244</v>
      </c>
      <c r="C43" s="87">
        <v>310</v>
      </c>
      <c r="D43" s="3">
        <v>0</v>
      </c>
      <c r="E43" s="1">
        <v>0</v>
      </c>
      <c r="F43" s="1">
        <v>0</v>
      </c>
      <c r="G43" s="3">
        <v>0</v>
      </c>
      <c r="H43" s="1">
        <v>0</v>
      </c>
      <c r="I43" s="2">
        <v>0</v>
      </c>
    </row>
    <row r="44" spans="1:9" ht="75" x14ac:dyDescent="0.25">
      <c r="A44" s="85" t="s">
        <v>68</v>
      </c>
      <c r="B44" s="87">
        <v>244</v>
      </c>
      <c r="C44" s="87">
        <v>320</v>
      </c>
      <c r="D44" s="3">
        <v>0</v>
      </c>
      <c r="E44" s="1">
        <v>0</v>
      </c>
      <c r="F44" s="1">
        <v>0</v>
      </c>
      <c r="G44" s="3">
        <v>0</v>
      </c>
      <c r="H44" s="1">
        <v>0</v>
      </c>
      <c r="I44" s="2">
        <v>0</v>
      </c>
    </row>
    <row r="45" spans="1:9" ht="75" x14ac:dyDescent="0.25">
      <c r="A45" s="85" t="s">
        <v>60</v>
      </c>
      <c r="B45" s="87" t="s">
        <v>5</v>
      </c>
      <c r="C45" s="87">
        <v>340</v>
      </c>
      <c r="D45" s="3">
        <v>0</v>
      </c>
      <c r="E45" s="1">
        <v>0</v>
      </c>
      <c r="F45" s="1">
        <v>0</v>
      </c>
      <c r="G45" s="3">
        <v>0</v>
      </c>
      <c r="H45" s="1">
        <v>0</v>
      </c>
      <c r="I45" s="2">
        <v>0</v>
      </c>
    </row>
    <row r="46" spans="1:9" ht="18.75" x14ac:dyDescent="0.25">
      <c r="A46" s="85" t="s">
        <v>6</v>
      </c>
      <c r="B46" s="87"/>
      <c r="C46" s="87"/>
      <c r="D46" s="3"/>
      <c r="E46" s="1"/>
      <c r="F46" s="1"/>
      <c r="G46" s="3"/>
      <c r="H46" s="1"/>
      <c r="I46" s="2"/>
    </row>
    <row r="47" spans="1:9" ht="131.25" x14ac:dyDescent="0.25">
      <c r="A47" s="85" t="s">
        <v>37</v>
      </c>
      <c r="B47" s="87">
        <v>244</v>
      </c>
      <c r="C47" s="87">
        <v>341</v>
      </c>
      <c r="D47" s="3">
        <v>0</v>
      </c>
      <c r="E47" s="1">
        <v>0</v>
      </c>
      <c r="F47" s="1">
        <v>0</v>
      </c>
      <c r="G47" s="3">
        <v>0</v>
      </c>
      <c r="H47" s="1">
        <v>0</v>
      </c>
      <c r="I47" s="2">
        <v>0</v>
      </c>
    </row>
    <row r="48" spans="1:9" ht="56.25" x14ac:dyDescent="0.25">
      <c r="A48" s="85" t="s">
        <v>38</v>
      </c>
      <c r="B48" s="87">
        <v>244</v>
      </c>
      <c r="C48" s="87">
        <v>342</v>
      </c>
      <c r="D48" s="3">
        <v>0</v>
      </c>
      <c r="E48" s="1">
        <v>0</v>
      </c>
      <c r="F48" s="1">
        <v>0</v>
      </c>
      <c r="G48" s="3">
        <v>0</v>
      </c>
      <c r="H48" s="1">
        <v>0</v>
      </c>
      <c r="I48" s="2">
        <v>0</v>
      </c>
    </row>
    <row r="49" spans="1:9" ht="75" x14ac:dyDescent="0.25">
      <c r="A49" s="85" t="s">
        <v>39</v>
      </c>
      <c r="B49" s="87">
        <v>244</v>
      </c>
      <c r="C49" s="87">
        <v>343</v>
      </c>
      <c r="D49" s="3">
        <v>0</v>
      </c>
      <c r="E49" s="1">
        <v>0</v>
      </c>
      <c r="F49" s="1">
        <v>0</v>
      </c>
      <c r="G49" s="3">
        <v>0</v>
      </c>
      <c r="H49" s="1">
        <v>0</v>
      </c>
      <c r="I49" s="2">
        <v>0</v>
      </c>
    </row>
    <row r="50" spans="1:9" ht="75" x14ac:dyDescent="0.25">
      <c r="A50" s="85" t="s">
        <v>40</v>
      </c>
      <c r="B50" s="87">
        <v>244</v>
      </c>
      <c r="C50" s="87">
        <v>344</v>
      </c>
      <c r="D50" s="3">
        <v>0</v>
      </c>
      <c r="E50" s="1">
        <v>0</v>
      </c>
      <c r="F50" s="1">
        <v>0</v>
      </c>
      <c r="G50" s="3">
        <v>0</v>
      </c>
      <c r="H50" s="1">
        <v>0</v>
      </c>
      <c r="I50" s="2">
        <v>0</v>
      </c>
    </row>
    <row r="51" spans="1:9" ht="56.25" x14ac:dyDescent="0.25">
      <c r="A51" s="85" t="s">
        <v>41</v>
      </c>
      <c r="B51" s="87">
        <v>244</v>
      </c>
      <c r="C51" s="87">
        <v>345</v>
      </c>
      <c r="D51" s="3">
        <v>0</v>
      </c>
      <c r="E51" s="1">
        <v>0</v>
      </c>
      <c r="F51" s="1">
        <v>0</v>
      </c>
      <c r="G51" s="3">
        <v>0</v>
      </c>
      <c r="H51" s="1">
        <v>0</v>
      </c>
      <c r="I51" s="2">
        <v>0</v>
      </c>
    </row>
    <row r="52" spans="1:9" ht="75" x14ac:dyDescent="0.25">
      <c r="A52" s="85" t="s">
        <v>42</v>
      </c>
      <c r="B52" s="87">
        <v>244</v>
      </c>
      <c r="C52" s="87">
        <v>346</v>
      </c>
      <c r="D52" s="3">
        <v>0</v>
      </c>
      <c r="E52" s="1">
        <v>0</v>
      </c>
      <c r="F52" s="1">
        <v>0</v>
      </c>
      <c r="G52" s="3">
        <v>0</v>
      </c>
      <c r="H52" s="1">
        <v>0</v>
      </c>
      <c r="I52" s="2">
        <v>0</v>
      </c>
    </row>
    <row r="53" spans="1:9" ht="112.5" x14ac:dyDescent="0.25">
      <c r="A53" s="85" t="s">
        <v>43</v>
      </c>
      <c r="B53" s="87">
        <v>244</v>
      </c>
      <c r="C53" s="87">
        <v>349</v>
      </c>
      <c r="D53" s="3">
        <v>0</v>
      </c>
      <c r="E53" s="1">
        <v>0</v>
      </c>
      <c r="F53" s="1">
        <v>0</v>
      </c>
      <c r="G53" s="3">
        <v>0</v>
      </c>
      <c r="H53" s="1">
        <v>0</v>
      </c>
      <c r="I53" s="2">
        <v>0</v>
      </c>
    </row>
    <row r="54" spans="1:9" ht="32.450000000000003" customHeight="1" x14ac:dyDescent="0.25">
      <c r="A54" s="151" t="s">
        <v>189</v>
      </c>
      <c r="B54" s="152"/>
      <c r="C54" s="152"/>
      <c r="D54" s="152"/>
      <c r="E54" s="152"/>
      <c r="F54" s="152"/>
      <c r="G54" s="152"/>
      <c r="H54" s="152"/>
      <c r="I54" s="153"/>
    </row>
    <row r="55" spans="1:9" ht="18.75" x14ac:dyDescent="0.25">
      <c r="A55" s="85" t="s">
        <v>8</v>
      </c>
      <c r="B55" s="87" t="s">
        <v>5</v>
      </c>
      <c r="C55" s="87">
        <v>200</v>
      </c>
      <c r="D55" s="3">
        <f>SUM(D57+D60+D83)</f>
        <v>358743.64</v>
      </c>
      <c r="E55" s="3">
        <f>SUM(E57+E60+E83)</f>
        <v>358743.64</v>
      </c>
      <c r="F55" s="1">
        <v>0</v>
      </c>
      <c r="G55" s="3">
        <f>SUM(G57+G60+G83)</f>
        <v>358743.64</v>
      </c>
      <c r="H55" s="3">
        <f>SUM(H57+H60+H83)</f>
        <v>358743.64</v>
      </c>
      <c r="I55" s="2">
        <v>0</v>
      </c>
    </row>
    <row r="56" spans="1:9" ht="18.75" x14ac:dyDescent="0.25">
      <c r="A56" s="85" t="s">
        <v>9</v>
      </c>
      <c r="B56" s="87"/>
      <c r="C56" s="87"/>
      <c r="D56" s="3"/>
      <c r="E56" s="1"/>
      <c r="F56" s="1"/>
      <c r="G56" s="3"/>
      <c r="H56" s="1"/>
      <c r="I56" s="2"/>
    </row>
    <row r="57" spans="1:9" ht="75" x14ac:dyDescent="0.25">
      <c r="A57" s="85" t="s">
        <v>10</v>
      </c>
      <c r="B57" s="87" t="s">
        <v>5</v>
      </c>
      <c r="C57" s="87">
        <v>210</v>
      </c>
      <c r="D57" s="3">
        <v>0</v>
      </c>
      <c r="E57" s="1">
        <v>0</v>
      </c>
      <c r="F57" s="1">
        <v>0</v>
      </c>
      <c r="G57" s="3">
        <v>0</v>
      </c>
      <c r="H57" s="1">
        <v>0</v>
      </c>
      <c r="I57" s="2">
        <v>0</v>
      </c>
    </row>
    <row r="58" spans="1:9" ht="18.75" x14ac:dyDescent="0.25">
      <c r="A58" s="85" t="s">
        <v>9</v>
      </c>
      <c r="B58" s="87"/>
      <c r="C58" s="87"/>
      <c r="D58" s="3"/>
      <c r="E58" s="1"/>
      <c r="F58" s="1"/>
      <c r="G58" s="3"/>
      <c r="H58" s="1"/>
      <c r="I58" s="2"/>
    </row>
    <row r="59" spans="1:9" ht="93.75" x14ac:dyDescent="0.25">
      <c r="A59" s="85" t="s">
        <v>188</v>
      </c>
      <c r="B59" s="87">
        <v>244</v>
      </c>
      <c r="C59" s="87">
        <v>214</v>
      </c>
      <c r="D59" s="3">
        <v>0</v>
      </c>
      <c r="E59" s="1">
        <v>0</v>
      </c>
      <c r="F59" s="1">
        <v>0</v>
      </c>
      <c r="G59" s="3">
        <v>0</v>
      </c>
      <c r="H59" s="1">
        <v>0</v>
      </c>
      <c r="I59" s="2">
        <v>0</v>
      </c>
    </row>
    <row r="60" spans="1:9" ht="37.5" x14ac:dyDescent="0.25">
      <c r="A60" s="85" t="s">
        <v>14</v>
      </c>
      <c r="B60" s="87" t="s">
        <v>5</v>
      </c>
      <c r="C60" s="87">
        <v>220</v>
      </c>
      <c r="D60" s="3">
        <f>SUM(D62+D64+D72+D75)</f>
        <v>358743.64</v>
      </c>
      <c r="E60" s="3">
        <f>SUM(E62+E64+E72+E75)</f>
        <v>358743.64</v>
      </c>
      <c r="F60" s="1">
        <v>0</v>
      </c>
      <c r="G60" s="3">
        <f>SUM(G62+G64+G72+G75)</f>
        <v>358743.64</v>
      </c>
      <c r="H60" s="3">
        <f>SUM(H62+H64+H72+H75)</f>
        <v>358743.64</v>
      </c>
      <c r="I60" s="2">
        <v>0</v>
      </c>
    </row>
    <row r="61" spans="1:9" ht="18.75" x14ac:dyDescent="0.25">
      <c r="A61" s="85" t="s">
        <v>9</v>
      </c>
      <c r="B61" s="87"/>
      <c r="C61" s="87"/>
      <c r="D61" s="3"/>
      <c r="E61" s="1"/>
      <c r="F61" s="1"/>
      <c r="G61" s="3"/>
      <c r="H61" s="1"/>
      <c r="I61" s="2"/>
    </row>
    <row r="62" spans="1:9" ht="18.75" x14ac:dyDescent="0.25">
      <c r="A62" s="85" t="s">
        <v>15</v>
      </c>
      <c r="B62" s="87">
        <v>244</v>
      </c>
      <c r="C62" s="87">
        <v>221</v>
      </c>
      <c r="D62" s="3">
        <f>SUM(E62:F62)</f>
        <v>217217.8</v>
      </c>
      <c r="E62" s="1">
        <v>217217.8</v>
      </c>
      <c r="F62" s="1">
        <v>0</v>
      </c>
      <c r="G62" s="3">
        <v>217217.8</v>
      </c>
      <c r="H62" s="1">
        <v>217217.8</v>
      </c>
      <c r="I62" s="2">
        <v>0</v>
      </c>
    </row>
    <row r="63" spans="1:9" ht="37.5" x14ac:dyDescent="0.25">
      <c r="A63" s="85" t="s">
        <v>16</v>
      </c>
      <c r="B63" s="87">
        <v>244</v>
      </c>
      <c r="C63" s="87">
        <v>222</v>
      </c>
      <c r="D63" s="3">
        <f t="shared" ref="D63:D95" si="0">SUM(E63:F63)</f>
        <v>0</v>
      </c>
      <c r="E63" s="1">
        <v>0</v>
      </c>
      <c r="F63" s="1">
        <v>0</v>
      </c>
      <c r="G63" s="3">
        <f t="shared" ref="G63:G82" si="1">SUM(H63:I63)</f>
        <v>0</v>
      </c>
      <c r="H63" s="1">
        <v>0</v>
      </c>
      <c r="I63" s="2">
        <v>0</v>
      </c>
    </row>
    <row r="64" spans="1:9" ht="37.5" x14ac:dyDescent="0.25">
      <c r="A64" s="85" t="s">
        <v>17</v>
      </c>
      <c r="B64" s="87" t="s">
        <v>5</v>
      </c>
      <c r="C64" s="87">
        <v>223</v>
      </c>
      <c r="D64" s="3">
        <f t="shared" si="0"/>
        <v>141525.84</v>
      </c>
      <c r="E64" s="1">
        <f>SUM(E66:E70)</f>
        <v>141525.84</v>
      </c>
      <c r="F64" s="1">
        <v>0</v>
      </c>
      <c r="G64" s="3">
        <f t="shared" si="1"/>
        <v>141525.84</v>
      </c>
      <c r="H64" s="1">
        <f>SUM(H66:H70)</f>
        <v>141525.84</v>
      </c>
      <c r="I64" s="2">
        <v>0</v>
      </c>
    </row>
    <row r="65" spans="1:9" ht="18.75" x14ac:dyDescent="0.25">
      <c r="A65" s="85" t="s">
        <v>6</v>
      </c>
      <c r="B65" s="87"/>
      <c r="C65" s="87"/>
      <c r="D65" s="3">
        <f t="shared" si="0"/>
        <v>0</v>
      </c>
      <c r="E65" s="1"/>
      <c r="F65" s="1"/>
      <c r="G65" s="3">
        <f t="shared" si="1"/>
        <v>0</v>
      </c>
      <c r="H65" s="1"/>
      <c r="I65" s="2"/>
    </row>
    <row r="66" spans="1:9" ht="56.25" x14ac:dyDescent="0.25">
      <c r="A66" s="85" t="s">
        <v>18</v>
      </c>
      <c r="B66" s="87">
        <v>247</v>
      </c>
      <c r="C66" s="87">
        <v>223</v>
      </c>
      <c r="D66" s="3">
        <f t="shared" si="0"/>
        <v>0</v>
      </c>
      <c r="E66" s="1">
        <v>0</v>
      </c>
      <c r="F66" s="1">
        <v>0</v>
      </c>
      <c r="G66" s="3">
        <f t="shared" si="1"/>
        <v>0</v>
      </c>
      <c r="H66" s="1">
        <v>0</v>
      </c>
      <c r="I66" s="2">
        <v>0</v>
      </c>
    </row>
    <row r="67" spans="1:9" ht="37.5" x14ac:dyDescent="0.25">
      <c r="A67" s="85" t="s">
        <v>19</v>
      </c>
      <c r="B67" s="87">
        <v>247</v>
      </c>
      <c r="C67" s="87">
        <v>223</v>
      </c>
      <c r="D67" s="3">
        <f t="shared" si="0"/>
        <v>66525.84</v>
      </c>
      <c r="E67" s="1">
        <v>66525.84</v>
      </c>
      <c r="F67" s="1">
        <v>0</v>
      </c>
      <c r="G67" s="3">
        <f t="shared" si="1"/>
        <v>66525.84</v>
      </c>
      <c r="H67" s="1">
        <v>66525.84</v>
      </c>
      <c r="I67" s="2">
        <v>0</v>
      </c>
    </row>
    <row r="68" spans="1:9" ht="75" x14ac:dyDescent="0.25">
      <c r="A68" s="85" t="s">
        <v>20</v>
      </c>
      <c r="B68" s="87">
        <v>247</v>
      </c>
      <c r="C68" s="87">
        <v>223</v>
      </c>
      <c r="D68" s="3">
        <f t="shared" si="0"/>
        <v>62000</v>
      </c>
      <c r="E68" s="1">
        <v>62000</v>
      </c>
      <c r="F68" s="1">
        <v>0</v>
      </c>
      <c r="G68" s="3">
        <f t="shared" si="1"/>
        <v>62000</v>
      </c>
      <c r="H68" s="1">
        <v>62000</v>
      </c>
      <c r="I68" s="2">
        <v>0</v>
      </c>
    </row>
    <row r="69" spans="1:9" ht="75" x14ac:dyDescent="0.25">
      <c r="A69" s="85" t="s">
        <v>21</v>
      </c>
      <c r="B69" s="87">
        <v>244</v>
      </c>
      <c r="C69" s="87">
        <v>223</v>
      </c>
      <c r="D69" s="3">
        <f t="shared" si="0"/>
        <v>7000</v>
      </c>
      <c r="E69" s="1">
        <v>7000</v>
      </c>
      <c r="F69" s="1">
        <v>0</v>
      </c>
      <c r="G69" s="3">
        <f t="shared" si="1"/>
        <v>7000</v>
      </c>
      <c r="H69" s="1">
        <v>7000</v>
      </c>
      <c r="I69" s="2">
        <v>0</v>
      </c>
    </row>
    <row r="70" spans="1:9" ht="56.25" x14ac:dyDescent="0.25">
      <c r="A70" s="85" t="s">
        <v>22</v>
      </c>
      <c r="B70" s="87">
        <v>244</v>
      </c>
      <c r="C70" s="87">
        <v>223</v>
      </c>
      <c r="D70" s="3">
        <f t="shared" si="0"/>
        <v>6000</v>
      </c>
      <c r="E70" s="1">
        <v>6000</v>
      </c>
      <c r="F70" s="1">
        <v>0</v>
      </c>
      <c r="G70" s="3">
        <f t="shared" si="1"/>
        <v>6000</v>
      </c>
      <c r="H70" s="1">
        <v>6000</v>
      </c>
      <c r="I70" s="2">
        <v>0</v>
      </c>
    </row>
    <row r="71" spans="1:9" ht="168.75" x14ac:dyDescent="0.25">
      <c r="A71" s="85" t="s">
        <v>23</v>
      </c>
      <c r="B71" s="87">
        <v>244</v>
      </c>
      <c r="C71" s="87">
        <v>224</v>
      </c>
      <c r="D71" s="3">
        <f t="shared" si="0"/>
        <v>0</v>
      </c>
      <c r="E71" s="1">
        <v>0</v>
      </c>
      <c r="F71" s="1">
        <v>0</v>
      </c>
      <c r="G71" s="3">
        <f t="shared" si="1"/>
        <v>0</v>
      </c>
      <c r="H71" s="1">
        <v>0</v>
      </c>
      <c r="I71" s="2">
        <v>0</v>
      </c>
    </row>
    <row r="72" spans="1:9" ht="56.25" x14ac:dyDescent="0.25">
      <c r="A72" s="85" t="s">
        <v>24</v>
      </c>
      <c r="B72" s="87" t="s">
        <v>5</v>
      </c>
      <c r="C72" s="87">
        <v>225</v>
      </c>
      <c r="D72" s="3">
        <f t="shared" si="0"/>
        <v>0</v>
      </c>
      <c r="E72" s="1">
        <v>0</v>
      </c>
      <c r="F72" s="1">
        <v>0</v>
      </c>
      <c r="G72" s="3">
        <f t="shared" si="1"/>
        <v>0</v>
      </c>
      <c r="H72" s="1">
        <v>0</v>
      </c>
      <c r="I72" s="2">
        <v>0</v>
      </c>
    </row>
    <row r="73" spans="1:9" ht="18.75" x14ac:dyDescent="0.25">
      <c r="A73" s="130" t="s">
        <v>6</v>
      </c>
      <c r="B73" s="87">
        <v>243</v>
      </c>
      <c r="C73" s="87">
        <v>225</v>
      </c>
      <c r="D73" s="3">
        <f t="shared" si="0"/>
        <v>0</v>
      </c>
      <c r="E73" s="1">
        <v>0</v>
      </c>
      <c r="F73" s="1">
        <v>0</v>
      </c>
      <c r="G73" s="3">
        <f t="shared" si="1"/>
        <v>0</v>
      </c>
      <c r="H73" s="1">
        <v>0</v>
      </c>
      <c r="I73" s="2">
        <v>0</v>
      </c>
    </row>
    <row r="74" spans="1:9" ht="18.75" x14ac:dyDescent="0.25">
      <c r="A74" s="130"/>
      <c r="B74" s="87">
        <v>244</v>
      </c>
      <c r="C74" s="87">
        <v>225</v>
      </c>
      <c r="D74" s="3">
        <f t="shared" si="0"/>
        <v>0</v>
      </c>
      <c r="E74" s="1">
        <v>0</v>
      </c>
      <c r="F74" s="1">
        <v>0</v>
      </c>
      <c r="G74" s="3">
        <f t="shared" si="1"/>
        <v>0</v>
      </c>
      <c r="H74" s="1">
        <v>0</v>
      </c>
      <c r="I74" s="2">
        <v>0</v>
      </c>
    </row>
    <row r="75" spans="1:9" ht="37.5" x14ac:dyDescent="0.25">
      <c r="A75" s="85" t="s">
        <v>58</v>
      </c>
      <c r="B75" s="87" t="s">
        <v>5</v>
      </c>
      <c r="C75" s="87">
        <v>226</v>
      </c>
      <c r="D75" s="3">
        <f t="shared" si="0"/>
        <v>0</v>
      </c>
      <c r="E75" s="1"/>
      <c r="F75" s="1">
        <v>0</v>
      </c>
      <c r="G75" s="3">
        <f t="shared" si="1"/>
        <v>0</v>
      </c>
      <c r="H75" s="1"/>
      <c r="I75" s="2">
        <v>0</v>
      </c>
    </row>
    <row r="76" spans="1:9" ht="18.75" x14ac:dyDescent="0.25">
      <c r="A76" s="130" t="s">
        <v>6</v>
      </c>
      <c r="B76" s="87">
        <v>243</v>
      </c>
      <c r="C76" s="87">
        <v>226</v>
      </c>
      <c r="D76" s="3">
        <f t="shared" si="0"/>
        <v>0</v>
      </c>
      <c r="E76" s="1">
        <v>0</v>
      </c>
      <c r="F76" s="1">
        <v>0</v>
      </c>
      <c r="G76" s="3">
        <f t="shared" si="1"/>
        <v>0</v>
      </c>
      <c r="H76" s="1">
        <v>0</v>
      </c>
      <c r="I76" s="2">
        <v>0</v>
      </c>
    </row>
    <row r="77" spans="1:9" ht="18.75" x14ac:dyDescent="0.25">
      <c r="A77" s="130"/>
      <c r="B77" s="87">
        <v>244</v>
      </c>
      <c r="C77" s="87">
        <v>226</v>
      </c>
      <c r="D77" s="3">
        <f t="shared" si="0"/>
        <v>0</v>
      </c>
      <c r="E77" s="1"/>
      <c r="F77" s="1">
        <v>0</v>
      </c>
      <c r="G77" s="3">
        <f t="shared" si="1"/>
        <v>0</v>
      </c>
      <c r="H77" s="1"/>
      <c r="I77" s="2">
        <v>0</v>
      </c>
    </row>
    <row r="78" spans="1:9" ht="18.75" x14ac:dyDescent="0.25">
      <c r="A78" s="85" t="s">
        <v>25</v>
      </c>
      <c r="B78" s="87">
        <v>244</v>
      </c>
      <c r="C78" s="87">
        <v>227</v>
      </c>
      <c r="D78" s="3">
        <f t="shared" si="0"/>
        <v>0</v>
      </c>
      <c r="E78" s="1">
        <v>0</v>
      </c>
      <c r="F78" s="1">
        <v>0</v>
      </c>
      <c r="G78" s="3">
        <f t="shared" si="1"/>
        <v>0</v>
      </c>
      <c r="H78" s="1">
        <v>0</v>
      </c>
      <c r="I78" s="2">
        <v>0</v>
      </c>
    </row>
    <row r="79" spans="1:9" ht="18.75" x14ac:dyDescent="0.25">
      <c r="A79" s="85" t="s">
        <v>30</v>
      </c>
      <c r="B79" s="87" t="s">
        <v>5</v>
      </c>
      <c r="C79" s="87">
        <v>290</v>
      </c>
      <c r="D79" s="3">
        <f t="shared" si="0"/>
        <v>0</v>
      </c>
      <c r="E79" s="1">
        <v>0</v>
      </c>
      <c r="F79" s="1">
        <v>0</v>
      </c>
      <c r="G79" s="3">
        <f t="shared" si="1"/>
        <v>0</v>
      </c>
      <c r="H79" s="1">
        <v>0</v>
      </c>
      <c r="I79" s="2">
        <v>0</v>
      </c>
    </row>
    <row r="80" spans="1:9" ht="18.75" x14ac:dyDescent="0.25">
      <c r="A80" s="85" t="s">
        <v>9</v>
      </c>
      <c r="B80" s="87"/>
      <c r="C80" s="87"/>
      <c r="D80" s="3">
        <f t="shared" si="0"/>
        <v>0</v>
      </c>
      <c r="E80" s="1"/>
      <c r="F80" s="1"/>
      <c r="G80" s="3">
        <f t="shared" si="1"/>
        <v>0</v>
      </c>
      <c r="H80" s="1"/>
      <c r="I80" s="2"/>
    </row>
    <row r="81" spans="1:9" ht="56.25" x14ac:dyDescent="0.25">
      <c r="A81" s="85" t="s">
        <v>34</v>
      </c>
      <c r="B81" s="87">
        <v>244</v>
      </c>
      <c r="C81" s="87">
        <v>296</v>
      </c>
      <c r="D81" s="3">
        <f t="shared" si="0"/>
        <v>0</v>
      </c>
      <c r="E81" s="1">
        <v>0</v>
      </c>
      <c r="F81" s="1">
        <v>0</v>
      </c>
      <c r="G81" s="3">
        <f t="shared" si="1"/>
        <v>0</v>
      </c>
      <c r="H81" s="1">
        <v>0</v>
      </c>
      <c r="I81" s="2">
        <v>0</v>
      </c>
    </row>
    <row r="82" spans="1:9" ht="56.25" x14ac:dyDescent="0.25">
      <c r="A82" s="85" t="s">
        <v>35</v>
      </c>
      <c r="B82" s="87">
        <v>244</v>
      </c>
      <c r="C82" s="87">
        <v>297</v>
      </c>
      <c r="D82" s="3">
        <f t="shared" si="0"/>
        <v>0</v>
      </c>
      <c r="E82" s="1">
        <v>0</v>
      </c>
      <c r="F82" s="1">
        <v>0</v>
      </c>
      <c r="G82" s="3">
        <f t="shared" si="1"/>
        <v>0</v>
      </c>
      <c r="H82" s="1">
        <v>0</v>
      </c>
      <c r="I82" s="2">
        <v>0</v>
      </c>
    </row>
    <row r="83" spans="1:9" ht="56.25" x14ac:dyDescent="0.25">
      <c r="A83" s="85" t="s">
        <v>59</v>
      </c>
      <c r="B83" s="87" t="s">
        <v>5</v>
      </c>
      <c r="C83" s="87">
        <v>300</v>
      </c>
      <c r="D83" s="3">
        <f>SUM(D85+D87)</f>
        <v>0</v>
      </c>
      <c r="E83" s="1">
        <f>SUM(E85+E87)</f>
        <v>0</v>
      </c>
      <c r="F83" s="1">
        <v>0</v>
      </c>
      <c r="G83" s="3">
        <f>SUM(G85+G87)</f>
        <v>0</v>
      </c>
      <c r="H83" s="1">
        <f>SUM(H85+H87)</f>
        <v>0</v>
      </c>
      <c r="I83" s="2">
        <v>0</v>
      </c>
    </row>
    <row r="84" spans="1:9" ht="18.75" x14ac:dyDescent="0.25">
      <c r="A84" s="85" t="s">
        <v>9</v>
      </c>
      <c r="B84" s="87"/>
      <c r="C84" s="87"/>
      <c r="D84" s="3">
        <f t="shared" si="0"/>
        <v>0</v>
      </c>
      <c r="E84" s="1"/>
      <c r="F84" s="1"/>
      <c r="G84" s="3">
        <f t="shared" ref="G84:G95" si="2">SUM(H84:I84)</f>
        <v>0</v>
      </c>
      <c r="H84" s="1"/>
      <c r="I84" s="2"/>
    </row>
    <row r="85" spans="1:9" ht="56.25" x14ac:dyDescent="0.25">
      <c r="A85" s="85" t="s">
        <v>36</v>
      </c>
      <c r="B85" s="87">
        <v>244</v>
      </c>
      <c r="C85" s="87">
        <v>310</v>
      </c>
      <c r="D85" s="3">
        <f t="shared" si="0"/>
        <v>0</v>
      </c>
      <c r="E85" s="1">
        <v>0</v>
      </c>
      <c r="F85" s="1">
        <v>0</v>
      </c>
      <c r="G85" s="3">
        <f t="shared" si="2"/>
        <v>0</v>
      </c>
      <c r="H85" s="1">
        <v>0</v>
      </c>
      <c r="I85" s="2">
        <v>0</v>
      </c>
    </row>
    <row r="86" spans="1:9" ht="75" x14ac:dyDescent="0.25">
      <c r="A86" s="85" t="s">
        <v>68</v>
      </c>
      <c r="B86" s="87">
        <v>244</v>
      </c>
      <c r="C86" s="87">
        <v>320</v>
      </c>
      <c r="D86" s="3">
        <f t="shared" si="0"/>
        <v>0</v>
      </c>
      <c r="E86" s="1">
        <v>0</v>
      </c>
      <c r="F86" s="1">
        <v>0</v>
      </c>
      <c r="G86" s="3">
        <f t="shared" si="2"/>
        <v>0</v>
      </c>
      <c r="H86" s="1">
        <v>0</v>
      </c>
      <c r="I86" s="2">
        <v>0</v>
      </c>
    </row>
    <row r="87" spans="1:9" ht="75" x14ac:dyDescent="0.25">
      <c r="A87" s="85" t="s">
        <v>60</v>
      </c>
      <c r="B87" s="87" t="s">
        <v>5</v>
      </c>
      <c r="C87" s="87">
        <v>340</v>
      </c>
      <c r="D87" s="3">
        <f t="shared" si="0"/>
        <v>0</v>
      </c>
      <c r="E87" s="1">
        <f>SUM(E89+E90+E91+E93+E94)</f>
        <v>0</v>
      </c>
      <c r="F87" s="1">
        <v>0</v>
      </c>
      <c r="G87" s="3">
        <f t="shared" si="2"/>
        <v>0</v>
      </c>
      <c r="H87" s="1">
        <f>SUM(H89+H90+H91+H93+H94)</f>
        <v>0</v>
      </c>
      <c r="I87" s="2">
        <v>0</v>
      </c>
    </row>
    <row r="88" spans="1:9" ht="18.75" x14ac:dyDescent="0.25">
      <c r="A88" s="85" t="s">
        <v>6</v>
      </c>
      <c r="B88" s="87"/>
      <c r="C88" s="87"/>
      <c r="D88" s="3">
        <f t="shared" si="0"/>
        <v>0</v>
      </c>
      <c r="E88" s="1"/>
      <c r="F88" s="1"/>
      <c r="G88" s="3">
        <f t="shared" si="2"/>
        <v>0</v>
      </c>
      <c r="H88" s="1"/>
      <c r="I88" s="2"/>
    </row>
    <row r="89" spans="1:9" ht="131.25" x14ac:dyDescent="0.25">
      <c r="A89" s="85" t="s">
        <v>37</v>
      </c>
      <c r="B89" s="87">
        <v>244</v>
      </c>
      <c r="C89" s="87">
        <v>341</v>
      </c>
      <c r="D89" s="3">
        <f t="shared" si="0"/>
        <v>0</v>
      </c>
      <c r="E89" s="1">
        <v>0</v>
      </c>
      <c r="F89" s="1">
        <v>0</v>
      </c>
      <c r="G89" s="3">
        <f t="shared" si="2"/>
        <v>0</v>
      </c>
      <c r="H89" s="1">
        <v>0</v>
      </c>
      <c r="I89" s="2">
        <v>0</v>
      </c>
    </row>
    <row r="90" spans="1:9" ht="56.25" x14ac:dyDescent="0.25">
      <c r="A90" s="85" t="s">
        <v>38</v>
      </c>
      <c r="B90" s="87">
        <v>244</v>
      </c>
      <c r="C90" s="87">
        <v>342</v>
      </c>
      <c r="D90" s="3">
        <f t="shared" si="0"/>
        <v>0</v>
      </c>
      <c r="E90" s="1">
        <v>0</v>
      </c>
      <c r="F90" s="1">
        <v>0</v>
      </c>
      <c r="G90" s="3">
        <f t="shared" si="2"/>
        <v>0</v>
      </c>
      <c r="H90" s="1">
        <v>0</v>
      </c>
      <c r="I90" s="2">
        <v>0</v>
      </c>
    </row>
    <row r="91" spans="1:9" ht="75" x14ac:dyDescent="0.25">
      <c r="A91" s="85" t="s">
        <v>39</v>
      </c>
      <c r="B91" s="87">
        <v>244</v>
      </c>
      <c r="C91" s="87">
        <v>343</v>
      </c>
      <c r="D91" s="3">
        <f t="shared" si="0"/>
        <v>0</v>
      </c>
      <c r="E91" s="1">
        <v>0</v>
      </c>
      <c r="F91" s="1">
        <v>0</v>
      </c>
      <c r="G91" s="3">
        <f t="shared" si="2"/>
        <v>0</v>
      </c>
      <c r="H91" s="1">
        <v>0</v>
      </c>
      <c r="I91" s="2">
        <v>0</v>
      </c>
    </row>
    <row r="92" spans="1:9" ht="85.9" customHeight="1" x14ac:dyDescent="0.25">
      <c r="A92" s="85" t="s">
        <v>40</v>
      </c>
      <c r="B92" s="87">
        <v>244</v>
      </c>
      <c r="C92" s="87">
        <v>344</v>
      </c>
      <c r="D92" s="3">
        <f t="shared" si="0"/>
        <v>0</v>
      </c>
      <c r="E92" s="1">
        <v>0</v>
      </c>
      <c r="F92" s="1">
        <v>0</v>
      </c>
      <c r="G92" s="3">
        <f t="shared" si="2"/>
        <v>0</v>
      </c>
      <c r="H92" s="1">
        <v>0</v>
      </c>
      <c r="I92" s="2">
        <v>0</v>
      </c>
    </row>
    <row r="93" spans="1:9" ht="67.150000000000006" customHeight="1" x14ac:dyDescent="0.25">
      <c r="A93" s="85" t="s">
        <v>41</v>
      </c>
      <c r="B93" s="87">
        <v>244</v>
      </c>
      <c r="C93" s="87">
        <v>345</v>
      </c>
      <c r="D93" s="3">
        <f t="shared" si="0"/>
        <v>0</v>
      </c>
      <c r="E93" s="1">
        <v>0</v>
      </c>
      <c r="F93" s="1">
        <v>0</v>
      </c>
      <c r="G93" s="3">
        <f t="shared" si="2"/>
        <v>0</v>
      </c>
      <c r="H93" s="1">
        <v>0</v>
      </c>
      <c r="I93" s="2">
        <v>0</v>
      </c>
    </row>
    <row r="94" spans="1:9" ht="87.6" customHeight="1" x14ac:dyDescent="0.25">
      <c r="A94" s="85" t="s">
        <v>42</v>
      </c>
      <c r="B94" s="87">
        <v>244</v>
      </c>
      <c r="C94" s="87">
        <v>346</v>
      </c>
      <c r="D94" s="3">
        <f t="shared" si="0"/>
        <v>0</v>
      </c>
      <c r="E94" s="1"/>
      <c r="F94" s="1">
        <v>0</v>
      </c>
      <c r="G94" s="3">
        <f t="shared" si="2"/>
        <v>0</v>
      </c>
      <c r="H94" s="1"/>
      <c r="I94" s="2">
        <v>0</v>
      </c>
    </row>
    <row r="95" spans="1:9" ht="113.25" thickBot="1" x14ac:dyDescent="0.3">
      <c r="A95" s="29" t="s">
        <v>43</v>
      </c>
      <c r="B95" s="30">
        <v>244</v>
      </c>
      <c r="C95" s="30">
        <v>349</v>
      </c>
      <c r="D95" s="3">
        <f t="shared" si="0"/>
        <v>0</v>
      </c>
      <c r="E95" s="32">
        <v>0</v>
      </c>
      <c r="F95" s="32">
        <v>0</v>
      </c>
      <c r="G95" s="3">
        <f t="shared" si="2"/>
        <v>0</v>
      </c>
      <c r="H95" s="32">
        <v>0</v>
      </c>
      <c r="I95" s="76">
        <v>0</v>
      </c>
    </row>
    <row r="98" spans="1:6" ht="37.5" x14ac:dyDescent="0.3">
      <c r="A98" s="26" t="s">
        <v>52</v>
      </c>
      <c r="B98" s="132"/>
      <c r="C98" s="132"/>
      <c r="D98" s="8"/>
      <c r="E98" s="132" t="s">
        <v>247</v>
      </c>
      <c r="F98" s="132"/>
    </row>
    <row r="99" spans="1:6" ht="18.75" x14ac:dyDescent="0.3">
      <c r="A99" s="26"/>
      <c r="B99" s="139" t="s">
        <v>53</v>
      </c>
      <c r="C99" s="139"/>
      <c r="D99" s="8"/>
      <c r="E99" s="139" t="s">
        <v>54</v>
      </c>
      <c r="F99" s="139"/>
    </row>
    <row r="100" spans="1:6" ht="18.75" x14ac:dyDescent="0.3">
      <c r="A100" s="26"/>
      <c r="B100" s="8"/>
      <c r="C100" s="8"/>
      <c r="D100" s="8"/>
      <c r="E100" s="8"/>
      <c r="F100" s="8"/>
    </row>
    <row r="101" spans="1:6" ht="37.5" x14ac:dyDescent="0.3">
      <c r="A101" s="26" t="s">
        <v>55</v>
      </c>
      <c r="B101" s="132"/>
      <c r="C101" s="132"/>
      <c r="D101" s="8"/>
      <c r="E101" s="132"/>
      <c r="F101" s="132"/>
    </row>
    <row r="102" spans="1:6" ht="18.75" x14ac:dyDescent="0.3">
      <c r="A102" s="26"/>
      <c r="B102" s="139" t="s">
        <v>53</v>
      </c>
      <c r="C102" s="139"/>
      <c r="D102" s="8"/>
      <c r="E102" s="139" t="s">
        <v>54</v>
      </c>
      <c r="F102" s="139"/>
    </row>
    <row r="103" spans="1:6" ht="18.75" x14ac:dyDescent="0.3">
      <c r="A103" s="26"/>
      <c r="B103" s="61"/>
      <c r="C103" s="61"/>
      <c r="D103" s="8"/>
      <c r="E103" s="61"/>
      <c r="F103" s="61"/>
    </row>
    <row r="104" spans="1:6" ht="18.75" x14ac:dyDescent="0.3">
      <c r="A104" s="26" t="s">
        <v>56</v>
      </c>
      <c r="B104" s="132"/>
      <c r="C104" s="132"/>
      <c r="D104" s="8"/>
      <c r="E104" s="132"/>
      <c r="F104" s="132"/>
    </row>
    <row r="105" spans="1:6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6" ht="18.75" x14ac:dyDescent="0.3">
      <c r="A106" s="26" t="s">
        <v>57</v>
      </c>
      <c r="B106" s="8"/>
      <c r="C106" s="8"/>
      <c r="D106" s="8"/>
      <c r="E106" s="8"/>
      <c r="F106" s="8"/>
    </row>
    <row r="107" spans="1:6" ht="18.75" x14ac:dyDescent="0.3">
      <c r="A107" s="140" t="s">
        <v>287</v>
      </c>
      <c r="B107" s="140"/>
      <c r="C107" s="8"/>
      <c r="D107" s="8"/>
      <c r="E107" s="8"/>
      <c r="F107" s="8"/>
    </row>
  </sheetData>
  <mergeCells count="32">
    <mergeCell ref="B4:G4"/>
    <mergeCell ref="B3:F3"/>
    <mergeCell ref="A73:A74"/>
    <mergeCell ref="A76:A77"/>
    <mergeCell ref="A54:I54"/>
    <mergeCell ref="A5:A7"/>
    <mergeCell ref="B5:B7"/>
    <mergeCell ref="C5:C7"/>
    <mergeCell ref="D5:D7"/>
    <mergeCell ref="E5:F5"/>
    <mergeCell ref="E6:F6"/>
    <mergeCell ref="H6:I6"/>
    <mergeCell ref="A12:I12"/>
    <mergeCell ref="G5:G7"/>
    <mergeCell ref="A31:A32"/>
    <mergeCell ref="A34:A35"/>
    <mergeCell ref="A107:B107"/>
    <mergeCell ref="A1:I1"/>
    <mergeCell ref="A2:I2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H5:I5"/>
  </mergeCells>
  <pageMargins left="1.3779527559055118" right="0.39370078740157483" top="0.98425196850393704" bottom="0.78740157480314965" header="0.31496062992125984" footer="0.31496062992125984"/>
  <pageSetup paperSize="9" scale="75" firstPageNumber="68" orientation="landscape" useFirstPageNumber="1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6"/>
  <sheetViews>
    <sheetView topLeftCell="A102" zoomScaleNormal="100" workbookViewId="0">
      <selection activeCell="E103" sqref="E103:F103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9" width="18.5703125" style="5" customWidth="1"/>
    <col min="10" max="16384" width="8.85546875" style="5"/>
  </cols>
  <sheetData>
    <row r="1" spans="1:9" ht="18.75" x14ac:dyDescent="0.25">
      <c r="A1" s="129" t="s">
        <v>280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298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C3" s="131" t="s">
        <v>243</v>
      </c>
      <c r="D3" s="131"/>
      <c r="E3" s="131"/>
      <c r="F3" s="131"/>
      <c r="G3" s="131"/>
      <c r="H3" s="96"/>
    </row>
    <row r="4" spans="1:9" ht="19.5" thickBot="1" x14ac:dyDescent="0.3">
      <c r="A4" s="4"/>
      <c r="G4" s="4"/>
      <c r="I4" s="4" t="s">
        <v>51</v>
      </c>
    </row>
    <row r="5" spans="1:9" ht="30.6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249</v>
      </c>
      <c r="F5" s="126"/>
      <c r="G5" s="126" t="s">
        <v>1</v>
      </c>
      <c r="H5" s="126" t="s">
        <v>252</v>
      </c>
      <c r="I5" s="128"/>
    </row>
    <row r="6" spans="1:9" ht="15.75" x14ac:dyDescent="0.25">
      <c r="A6" s="154"/>
      <c r="B6" s="155"/>
      <c r="C6" s="156"/>
      <c r="D6" s="155"/>
      <c r="E6" s="155" t="s">
        <v>6</v>
      </c>
      <c r="F6" s="155"/>
      <c r="G6" s="155"/>
      <c r="H6" s="155" t="s">
        <v>6</v>
      </c>
      <c r="I6" s="157"/>
    </row>
    <row r="7" spans="1:9" ht="212.45" customHeight="1" thickBot="1" x14ac:dyDescent="0.3">
      <c r="A7" s="134"/>
      <c r="B7" s="127"/>
      <c r="C7" s="136"/>
      <c r="D7" s="127"/>
      <c r="E7" s="84" t="s">
        <v>185</v>
      </c>
      <c r="F7" s="84" t="s">
        <v>186</v>
      </c>
      <c r="G7" s="127"/>
      <c r="H7" s="84" t="s">
        <v>185</v>
      </c>
      <c r="I7" s="34" t="s">
        <v>186</v>
      </c>
    </row>
    <row r="8" spans="1:9" ht="19.5" thickBot="1" x14ac:dyDescent="0.3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70">
        <v>9</v>
      </c>
    </row>
    <row r="9" spans="1:9" ht="37.5" x14ac:dyDescent="0.25">
      <c r="A9" s="71" t="s">
        <v>216</v>
      </c>
      <c r="B9" s="72" t="s">
        <v>5</v>
      </c>
      <c r="C9" s="72" t="s">
        <v>5</v>
      </c>
      <c r="D9" s="73">
        <v>0</v>
      </c>
      <c r="E9" s="74">
        <v>20000</v>
      </c>
      <c r="F9" s="74">
        <v>20000</v>
      </c>
      <c r="G9" s="73">
        <v>0</v>
      </c>
      <c r="H9" s="74"/>
      <c r="I9" s="75"/>
    </row>
    <row r="10" spans="1:9" ht="18.75" x14ac:dyDescent="0.25">
      <c r="A10" s="85" t="s">
        <v>7</v>
      </c>
      <c r="B10" s="87" t="s">
        <v>5</v>
      </c>
      <c r="C10" s="87">
        <v>900</v>
      </c>
      <c r="D10" s="3">
        <v>0</v>
      </c>
      <c r="E10" s="1">
        <v>20000</v>
      </c>
      <c r="F10" s="1">
        <v>20000</v>
      </c>
      <c r="G10" s="3">
        <v>0</v>
      </c>
      <c r="H10" s="1">
        <v>0</v>
      </c>
      <c r="I10" s="2">
        <v>0</v>
      </c>
    </row>
    <row r="11" spans="1:9" ht="18.75" x14ac:dyDescent="0.25">
      <c r="A11" s="85" t="s">
        <v>6</v>
      </c>
      <c r="B11" s="87"/>
      <c r="C11" s="87"/>
      <c r="D11" s="3"/>
      <c r="E11" s="1"/>
      <c r="F11" s="1"/>
      <c r="G11" s="3"/>
      <c r="H11" s="1"/>
      <c r="I11" s="2"/>
    </row>
    <row r="12" spans="1:9" ht="33.6" customHeight="1" x14ac:dyDescent="0.25">
      <c r="A12" s="151" t="s">
        <v>187</v>
      </c>
      <c r="B12" s="152"/>
      <c r="C12" s="152"/>
      <c r="D12" s="152"/>
      <c r="E12" s="152"/>
      <c r="F12" s="152"/>
      <c r="G12" s="152"/>
      <c r="H12" s="152"/>
      <c r="I12" s="153"/>
    </row>
    <row r="13" spans="1:9" ht="18.75" x14ac:dyDescent="0.25">
      <c r="A13" s="85" t="s">
        <v>8</v>
      </c>
      <c r="B13" s="87" t="s">
        <v>5</v>
      </c>
      <c r="C13" s="87">
        <v>200</v>
      </c>
      <c r="D13" s="3">
        <v>0</v>
      </c>
      <c r="E13" s="1">
        <v>0</v>
      </c>
      <c r="F13" s="1">
        <v>0</v>
      </c>
      <c r="G13" s="3">
        <v>0</v>
      </c>
      <c r="H13" s="1">
        <v>0</v>
      </c>
      <c r="I13" s="2">
        <v>0</v>
      </c>
    </row>
    <row r="14" spans="1:9" ht="14.45" customHeight="1" x14ac:dyDescent="0.25">
      <c r="A14" s="85" t="s">
        <v>9</v>
      </c>
      <c r="B14" s="87"/>
      <c r="C14" s="87"/>
      <c r="D14" s="3"/>
      <c r="E14" s="1"/>
      <c r="F14" s="1"/>
      <c r="G14" s="3"/>
      <c r="H14" s="1"/>
      <c r="I14" s="2"/>
    </row>
    <row r="15" spans="1:9" ht="75" x14ac:dyDescent="0.25">
      <c r="A15" s="85" t="s">
        <v>10</v>
      </c>
      <c r="B15" s="87" t="s">
        <v>5</v>
      </c>
      <c r="C15" s="87">
        <v>210</v>
      </c>
      <c r="D15" s="3">
        <v>0</v>
      </c>
      <c r="E15" s="1">
        <v>0</v>
      </c>
      <c r="F15" s="1">
        <v>0</v>
      </c>
      <c r="G15" s="3">
        <v>0</v>
      </c>
      <c r="H15" s="1">
        <v>0</v>
      </c>
      <c r="I15" s="2">
        <v>0</v>
      </c>
    </row>
    <row r="16" spans="1:9" ht="18.75" x14ac:dyDescent="0.25">
      <c r="A16" s="85" t="s">
        <v>9</v>
      </c>
      <c r="B16" s="87"/>
      <c r="C16" s="87"/>
      <c r="D16" s="3"/>
      <c r="E16" s="1"/>
      <c r="F16" s="1"/>
      <c r="G16" s="3"/>
      <c r="H16" s="1"/>
      <c r="I16" s="2"/>
    </row>
    <row r="17" spans="1:9" ht="93.75" x14ac:dyDescent="0.25">
      <c r="A17" s="85" t="s">
        <v>188</v>
      </c>
      <c r="B17" s="87">
        <v>244</v>
      </c>
      <c r="C17" s="87">
        <v>214</v>
      </c>
      <c r="D17" s="3">
        <v>0</v>
      </c>
      <c r="E17" s="1">
        <v>0</v>
      </c>
      <c r="F17" s="1">
        <v>0</v>
      </c>
      <c r="G17" s="3">
        <v>0</v>
      </c>
      <c r="H17" s="1">
        <v>0</v>
      </c>
      <c r="I17" s="2">
        <v>0</v>
      </c>
    </row>
    <row r="18" spans="1:9" ht="37.5" x14ac:dyDescent="0.25">
      <c r="A18" s="85" t="s">
        <v>14</v>
      </c>
      <c r="B18" s="87" t="s">
        <v>5</v>
      </c>
      <c r="C18" s="87">
        <v>220</v>
      </c>
      <c r="D18" s="3">
        <v>0</v>
      </c>
      <c r="E18" s="1">
        <v>0</v>
      </c>
      <c r="F18" s="1">
        <v>0</v>
      </c>
      <c r="G18" s="3">
        <v>0</v>
      </c>
      <c r="H18" s="1">
        <v>0</v>
      </c>
      <c r="I18" s="2">
        <v>0</v>
      </c>
    </row>
    <row r="19" spans="1:9" ht="18.75" x14ac:dyDescent="0.25">
      <c r="A19" s="85" t="s">
        <v>9</v>
      </c>
      <c r="B19" s="87"/>
      <c r="C19" s="87"/>
      <c r="D19" s="3"/>
      <c r="E19" s="1"/>
      <c r="F19" s="1"/>
      <c r="G19" s="3"/>
      <c r="H19" s="1"/>
      <c r="I19" s="2"/>
    </row>
    <row r="20" spans="1:9" ht="18.75" x14ac:dyDescent="0.25">
      <c r="A20" s="85" t="s">
        <v>15</v>
      </c>
      <c r="B20" s="87">
        <v>244</v>
      </c>
      <c r="C20" s="87">
        <v>221</v>
      </c>
      <c r="D20" s="3">
        <v>0</v>
      </c>
      <c r="E20" s="1">
        <v>0</v>
      </c>
      <c r="F20" s="1">
        <v>0</v>
      </c>
      <c r="G20" s="3">
        <v>0</v>
      </c>
      <c r="H20" s="1">
        <v>0</v>
      </c>
      <c r="I20" s="2">
        <v>0</v>
      </c>
    </row>
    <row r="21" spans="1:9" ht="37.5" x14ac:dyDescent="0.25">
      <c r="A21" s="85" t="s">
        <v>16</v>
      </c>
      <c r="B21" s="87">
        <v>244</v>
      </c>
      <c r="C21" s="87">
        <v>222</v>
      </c>
      <c r="D21" s="3">
        <v>0</v>
      </c>
      <c r="E21" s="1">
        <v>0</v>
      </c>
      <c r="F21" s="1">
        <v>0</v>
      </c>
      <c r="G21" s="3">
        <v>0</v>
      </c>
      <c r="H21" s="1">
        <v>0</v>
      </c>
      <c r="I21" s="2">
        <v>0</v>
      </c>
    </row>
    <row r="22" spans="1:9" ht="37.5" x14ac:dyDescent="0.25">
      <c r="A22" s="85" t="s">
        <v>17</v>
      </c>
      <c r="B22" s="87" t="s">
        <v>5</v>
      </c>
      <c r="C22" s="87">
        <v>223</v>
      </c>
      <c r="D22" s="3">
        <v>0</v>
      </c>
      <c r="E22" s="1">
        <v>0</v>
      </c>
      <c r="F22" s="1">
        <v>0</v>
      </c>
      <c r="G22" s="3">
        <v>0</v>
      </c>
      <c r="H22" s="1">
        <v>0</v>
      </c>
      <c r="I22" s="2">
        <v>0</v>
      </c>
    </row>
    <row r="23" spans="1:9" ht="18.75" x14ac:dyDescent="0.25">
      <c r="A23" s="85" t="s">
        <v>6</v>
      </c>
      <c r="B23" s="87"/>
      <c r="C23" s="87"/>
      <c r="D23" s="3"/>
      <c r="E23" s="1"/>
      <c r="F23" s="1"/>
      <c r="G23" s="3"/>
      <c r="H23" s="1"/>
      <c r="I23" s="2"/>
    </row>
    <row r="24" spans="1:9" ht="56.25" x14ac:dyDescent="0.25">
      <c r="A24" s="85" t="s">
        <v>18</v>
      </c>
      <c r="B24" s="87">
        <v>247</v>
      </c>
      <c r="C24" s="87">
        <v>223</v>
      </c>
      <c r="D24" s="3">
        <v>0</v>
      </c>
      <c r="E24" s="1">
        <v>0</v>
      </c>
      <c r="F24" s="1">
        <v>0</v>
      </c>
      <c r="G24" s="3">
        <v>0</v>
      </c>
      <c r="H24" s="1">
        <v>0</v>
      </c>
      <c r="I24" s="2">
        <v>0</v>
      </c>
    </row>
    <row r="25" spans="1:9" ht="37.5" x14ac:dyDescent="0.25">
      <c r="A25" s="85" t="s">
        <v>19</v>
      </c>
      <c r="B25" s="87">
        <v>247</v>
      </c>
      <c r="C25" s="87">
        <v>223</v>
      </c>
      <c r="D25" s="3">
        <v>0</v>
      </c>
      <c r="E25" s="1">
        <v>0</v>
      </c>
      <c r="F25" s="1">
        <v>0</v>
      </c>
      <c r="G25" s="3">
        <v>0</v>
      </c>
      <c r="H25" s="1">
        <v>0</v>
      </c>
      <c r="I25" s="2">
        <v>0</v>
      </c>
    </row>
    <row r="26" spans="1:9" ht="65.45" customHeight="1" x14ac:dyDescent="0.25">
      <c r="A26" s="85" t="s">
        <v>20</v>
      </c>
      <c r="B26" s="87">
        <v>247</v>
      </c>
      <c r="C26" s="87">
        <v>223</v>
      </c>
      <c r="D26" s="3">
        <v>0</v>
      </c>
      <c r="E26" s="1">
        <v>0</v>
      </c>
      <c r="F26" s="1">
        <v>0</v>
      </c>
      <c r="G26" s="3">
        <v>0</v>
      </c>
      <c r="H26" s="1">
        <v>0</v>
      </c>
      <c r="I26" s="2">
        <v>0</v>
      </c>
    </row>
    <row r="27" spans="1:9" ht="75" x14ac:dyDescent="0.25">
      <c r="A27" s="85" t="s">
        <v>21</v>
      </c>
      <c r="B27" s="87">
        <v>244</v>
      </c>
      <c r="C27" s="87">
        <v>223</v>
      </c>
      <c r="D27" s="3">
        <v>0</v>
      </c>
      <c r="E27" s="1">
        <v>0</v>
      </c>
      <c r="F27" s="1">
        <v>0</v>
      </c>
      <c r="G27" s="3">
        <v>0</v>
      </c>
      <c r="H27" s="1">
        <v>0</v>
      </c>
      <c r="I27" s="2">
        <v>0</v>
      </c>
    </row>
    <row r="28" spans="1:9" ht="56.25" x14ac:dyDescent="0.25">
      <c r="A28" s="85" t="s">
        <v>22</v>
      </c>
      <c r="B28" s="87">
        <v>244</v>
      </c>
      <c r="C28" s="87">
        <v>223</v>
      </c>
      <c r="D28" s="3">
        <v>0</v>
      </c>
      <c r="E28" s="1">
        <v>0</v>
      </c>
      <c r="F28" s="1">
        <v>0</v>
      </c>
      <c r="G28" s="3">
        <v>0</v>
      </c>
      <c r="H28" s="1">
        <v>0</v>
      </c>
      <c r="I28" s="2">
        <v>0</v>
      </c>
    </row>
    <row r="29" spans="1:9" ht="136.15" customHeight="1" x14ac:dyDescent="0.25">
      <c r="A29" s="85" t="s">
        <v>23</v>
      </c>
      <c r="B29" s="87">
        <v>244</v>
      </c>
      <c r="C29" s="87">
        <v>224</v>
      </c>
      <c r="D29" s="3">
        <v>0</v>
      </c>
      <c r="E29" s="1">
        <v>0</v>
      </c>
      <c r="F29" s="1">
        <v>0</v>
      </c>
      <c r="G29" s="3">
        <v>0</v>
      </c>
      <c r="H29" s="1">
        <v>0</v>
      </c>
      <c r="I29" s="2">
        <v>0</v>
      </c>
    </row>
    <row r="30" spans="1:9" ht="56.25" x14ac:dyDescent="0.25">
      <c r="A30" s="85" t="s">
        <v>24</v>
      </c>
      <c r="B30" s="87" t="s">
        <v>5</v>
      </c>
      <c r="C30" s="87">
        <v>225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">
        <v>0</v>
      </c>
    </row>
    <row r="31" spans="1:9" ht="18.75" x14ac:dyDescent="0.25">
      <c r="A31" s="130" t="s">
        <v>6</v>
      </c>
      <c r="B31" s="87">
        <v>243</v>
      </c>
      <c r="C31" s="87">
        <v>225</v>
      </c>
      <c r="D31" s="3">
        <v>0</v>
      </c>
      <c r="E31" s="1">
        <v>0</v>
      </c>
      <c r="F31" s="1">
        <v>0</v>
      </c>
      <c r="G31" s="3">
        <v>0</v>
      </c>
      <c r="H31" s="1">
        <v>0</v>
      </c>
      <c r="I31" s="2">
        <v>0</v>
      </c>
    </row>
    <row r="32" spans="1:9" ht="18.75" x14ac:dyDescent="0.25">
      <c r="A32" s="130"/>
      <c r="B32" s="87">
        <v>244</v>
      </c>
      <c r="C32" s="87">
        <v>225</v>
      </c>
      <c r="D32" s="3">
        <v>0</v>
      </c>
      <c r="E32" s="1">
        <v>0</v>
      </c>
      <c r="F32" s="1">
        <v>0</v>
      </c>
      <c r="G32" s="3">
        <v>0</v>
      </c>
      <c r="H32" s="1">
        <v>0</v>
      </c>
      <c r="I32" s="2">
        <v>0</v>
      </c>
    </row>
    <row r="33" spans="1:9" ht="37.5" x14ac:dyDescent="0.25">
      <c r="A33" s="85" t="s">
        <v>58</v>
      </c>
      <c r="B33" s="87" t="s">
        <v>5</v>
      </c>
      <c r="C33" s="87">
        <v>226</v>
      </c>
      <c r="D33" s="3">
        <v>0</v>
      </c>
      <c r="E33" s="1">
        <v>0</v>
      </c>
      <c r="F33" s="1">
        <v>0</v>
      </c>
      <c r="G33" s="3">
        <v>0</v>
      </c>
      <c r="H33" s="1">
        <v>0</v>
      </c>
      <c r="I33" s="2">
        <v>0</v>
      </c>
    </row>
    <row r="34" spans="1:9" ht="18.75" x14ac:dyDescent="0.25">
      <c r="A34" s="130" t="s">
        <v>6</v>
      </c>
      <c r="B34" s="87">
        <v>243</v>
      </c>
      <c r="C34" s="87">
        <v>226</v>
      </c>
      <c r="D34" s="3">
        <v>0</v>
      </c>
      <c r="E34" s="1">
        <v>0</v>
      </c>
      <c r="F34" s="1">
        <v>0</v>
      </c>
      <c r="G34" s="3">
        <v>0</v>
      </c>
      <c r="H34" s="1">
        <v>0</v>
      </c>
      <c r="I34" s="2">
        <v>0</v>
      </c>
    </row>
    <row r="35" spans="1:9" ht="18.75" x14ac:dyDescent="0.25">
      <c r="A35" s="130"/>
      <c r="B35" s="87">
        <v>244</v>
      </c>
      <c r="C35" s="87">
        <v>226</v>
      </c>
      <c r="D35" s="3">
        <v>0</v>
      </c>
      <c r="E35" s="1"/>
      <c r="F35" s="1">
        <v>0</v>
      </c>
      <c r="G35" s="3">
        <v>0</v>
      </c>
      <c r="H35" s="1">
        <v>0</v>
      </c>
      <c r="I35" s="2">
        <v>0</v>
      </c>
    </row>
    <row r="36" spans="1:9" ht="18.75" x14ac:dyDescent="0.25">
      <c r="A36" s="85" t="s">
        <v>25</v>
      </c>
      <c r="B36" s="87">
        <v>244</v>
      </c>
      <c r="C36" s="87">
        <v>227</v>
      </c>
      <c r="D36" s="3">
        <v>0</v>
      </c>
      <c r="E36" s="1">
        <v>0</v>
      </c>
      <c r="F36" s="1">
        <v>0</v>
      </c>
      <c r="G36" s="3">
        <v>0</v>
      </c>
      <c r="H36" s="1">
        <v>0</v>
      </c>
      <c r="I36" s="2">
        <v>0</v>
      </c>
    </row>
    <row r="37" spans="1:9" ht="18.75" x14ac:dyDescent="0.25">
      <c r="A37" s="85" t="s">
        <v>30</v>
      </c>
      <c r="B37" s="87" t="s">
        <v>5</v>
      </c>
      <c r="C37" s="87">
        <v>290</v>
      </c>
      <c r="D37" s="3">
        <v>0</v>
      </c>
      <c r="E37" s="1">
        <v>0</v>
      </c>
      <c r="F37" s="1">
        <v>0</v>
      </c>
      <c r="G37" s="3">
        <v>0</v>
      </c>
      <c r="H37" s="1">
        <v>0</v>
      </c>
      <c r="I37" s="2">
        <v>0</v>
      </c>
    </row>
    <row r="38" spans="1:9" ht="18.75" x14ac:dyDescent="0.25">
      <c r="A38" s="85" t="s">
        <v>9</v>
      </c>
      <c r="B38" s="87"/>
      <c r="C38" s="87"/>
      <c r="D38" s="3">
        <v>0</v>
      </c>
      <c r="E38" s="1"/>
      <c r="F38" s="1"/>
      <c r="G38" s="3">
        <v>0</v>
      </c>
      <c r="H38" s="1"/>
      <c r="I38" s="2"/>
    </row>
    <row r="39" spans="1:9" ht="56.25" x14ac:dyDescent="0.25">
      <c r="A39" s="85" t="s">
        <v>34</v>
      </c>
      <c r="B39" s="87">
        <v>244</v>
      </c>
      <c r="C39" s="87">
        <v>296</v>
      </c>
      <c r="D39" s="3">
        <v>0</v>
      </c>
      <c r="E39" s="1">
        <v>0</v>
      </c>
      <c r="F39" s="1">
        <v>0</v>
      </c>
      <c r="G39" s="3">
        <v>0</v>
      </c>
      <c r="H39" s="1">
        <v>0</v>
      </c>
      <c r="I39" s="2">
        <v>0</v>
      </c>
    </row>
    <row r="40" spans="1:9" ht="56.25" x14ac:dyDescent="0.25">
      <c r="A40" s="85" t="s">
        <v>35</v>
      </c>
      <c r="B40" s="87">
        <v>244</v>
      </c>
      <c r="C40" s="87">
        <v>297</v>
      </c>
      <c r="D40" s="3">
        <v>0</v>
      </c>
      <c r="E40" s="1">
        <v>0</v>
      </c>
      <c r="F40" s="1">
        <v>0</v>
      </c>
      <c r="G40" s="3">
        <v>0</v>
      </c>
      <c r="H40" s="1">
        <v>0</v>
      </c>
      <c r="I40" s="2">
        <v>0</v>
      </c>
    </row>
    <row r="41" spans="1:9" ht="56.25" x14ac:dyDescent="0.25">
      <c r="A41" s="85" t="s">
        <v>59</v>
      </c>
      <c r="B41" s="87" t="s">
        <v>5</v>
      </c>
      <c r="C41" s="87">
        <v>300</v>
      </c>
      <c r="D41" s="3">
        <v>0</v>
      </c>
      <c r="E41" s="1">
        <v>0</v>
      </c>
      <c r="F41" s="1">
        <v>0</v>
      </c>
      <c r="G41" s="3">
        <v>0</v>
      </c>
      <c r="H41" s="1">
        <v>0</v>
      </c>
      <c r="I41" s="2">
        <v>0</v>
      </c>
    </row>
    <row r="42" spans="1:9" ht="18.75" x14ac:dyDescent="0.25">
      <c r="A42" s="85" t="s">
        <v>9</v>
      </c>
      <c r="B42" s="87"/>
      <c r="C42" s="87"/>
      <c r="D42" s="3"/>
      <c r="E42" s="1"/>
      <c r="F42" s="1"/>
      <c r="G42" s="3"/>
      <c r="H42" s="1"/>
      <c r="I42" s="2"/>
    </row>
    <row r="43" spans="1:9" ht="55.15" customHeight="1" x14ac:dyDescent="0.25">
      <c r="A43" s="85" t="s">
        <v>36</v>
      </c>
      <c r="B43" s="87">
        <v>244</v>
      </c>
      <c r="C43" s="87">
        <v>310</v>
      </c>
      <c r="D43" s="3">
        <v>0</v>
      </c>
      <c r="E43" s="1">
        <v>0</v>
      </c>
      <c r="F43" s="1">
        <v>0</v>
      </c>
      <c r="G43" s="3">
        <v>0</v>
      </c>
      <c r="H43" s="1">
        <v>0</v>
      </c>
      <c r="I43" s="2">
        <v>0</v>
      </c>
    </row>
    <row r="44" spans="1:9" ht="75" x14ac:dyDescent="0.25">
      <c r="A44" s="85" t="s">
        <v>68</v>
      </c>
      <c r="B44" s="87">
        <v>244</v>
      </c>
      <c r="C44" s="87">
        <v>320</v>
      </c>
      <c r="D44" s="3">
        <v>0</v>
      </c>
      <c r="E44" s="1">
        <v>0</v>
      </c>
      <c r="F44" s="1">
        <v>0</v>
      </c>
      <c r="G44" s="3">
        <v>0</v>
      </c>
      <c r="H44" s="1">
        <v>0</v>
      </c>
      <c r="I44" s="2">
        <v>0</v>
      </c>
    </row>
    <row r="45" spans="1:9" ht="75" x14ac:dyDescent="0.25">
      <c r="A45" s="85" t="s">
        <v>60</v>
      </c>
      <c r="B45" s="87" t="s">
        <v>5</v>
      </c>
      <c r="C45" s="87">
        <v>340</v>
      </c>
      <c r="D45" s="3">
        <v>0</v>
      </c>
      <c r="E45" s="1">
        <v>0</v>
      </c>
      <c r="F45" s="1">
        <v>0</v>
      </c>
      <c r="G45" s="3">
        <v>0</v>
      </c>
      <c r="H45" s="1">
        <v>0</v>
      </c>
      <c r="I45" s="2">
        <v>0</v>
      </c>
    </row>
    <row r="46" spans="1:9" ht="18.75" x14ac:dyDescent="0.25">
      <c r="A46" s="85" t="s">
        <v>6</v>
      </c>
      <c r="B46" s="87"/>
      <c r="C46" s="87"/>
      <c r="D46" s="3"/>
      <c r="E46" s="1"/>
      <c r="F46" s="1"/>
      <c r="G46" s="3"/>
      <c r="H46" s="1"/>
      <c r="I46" s="2"/>
    </row>
    <row r="47" spans="1:9" ht="131.25" x14ac:dyDescent="0.25">
      <c r="A47" s="85" t="s">
        <v>37</v>
      </c>
      <c r="B47" s="87">
        <v>244</v>
      </c>
      <c r="C47" s="87">
        <v>341</v>
      </c>
      <c r="D47" s="3">
        <v>0</v>
      </c>
      <c r="E47" s="1">
        <v>0</v>
      </c>
      <c r="F47" s="1">
        <v>0</v>
      </c>
      <c r="G47" s="3">
        <v>0</v>
      </c>
      <c r="H47" s="1">
        <v>0</v>
      </c>
      <c r="I47" s="2">
        <v>0</v>
      </c>
    </row>
    <row r="48" spans="1:9" ht="56.25" x14ac:dyDescent="0.25">
      <c r="A48" s="85" t="s">
        <v>38</v>
      </c>
      <c r="B48" s="87">
        <v>244</v>
      </c>
      <c r="C48" s="87">
        <v>342</v>
      </c>
      <c r="D48" s="3">
        <v>0</v>
      </c>
      <c r="E48" s="1">
        <v>0</v>
      </c>
      <c r="F48" s="1">
        <v>0</v>
      </c>
      <c r="G48" s="3">
        <v>0</v>
      </c>
      <c r="H48" s="1">
        <v>0</v>
      </c>
      <c r="I48" s="2">
        <v>0</v>
      </c>
    </row>
    <row r="49" spans="1:9" ht="75" x14ac:dyDescent="0.25">
      <c r="A49" s="85" t="s">
        <v>39</v>
      </c>
      <c r="B49" s="87">
        <v>244</v>
      </c>
      <c r="C49" s="87">
        <v>343</v>
      </c>
      <c r="D49" s="3">
        <v>0</v>
      </c>
      <c r="E49" s="1">
        <v>0</v>
      </c>
      <c r="F49" s="1">
        <v>0</v>
      </c>
      <c r="G49" s="3">
        <v>0</v>
      </c>
      <c r="H49" s="1">
        <v>0</v>
      </c>
      <c r="I49" s="2">
        <v>0</v>
      </c>
    </row>
    <row r="50" spans="1:9" ht="75" x14ac:dyDescent="0.25">
      <c r="A50" s="85" t="s">
        <v>40</v>
      </c>
      <c r="B50" s="87">
        <v>244</v>
      </c>
      <c r="C50" s="87">
        <v>344</v>
      </c>
      <c r="D50" s="3">
        <v>0</v>
      </c>
      <c r="E50" s="1">
        <v>0</v>
      </c>
      <c r="F50" s="1">
        <v>0</v>
      </c>
      <c r="G50" s="3">
        <v>0</v>
      </c>
      <c r="H50" s="1">
        <v>0</v>
      </c>
      <c r="I50" s="2">
        <v>0</v>
      </c>
    </row>
    <row r="51" spans="1:9" ht="56.25" x14ac:dyDescent="0.25">
      <c r="A51" s="85" t="s">
        <v>41</v>
      </c>
      <c r="B51" s="87">
        <v>244</v>
      </c>
      <c r="C51" s="87">
        <v>345</v>
      </c>
      <c r="D51" s="3">
        <v>0</v>
      </c>
      <c r="E51" s="1">
        <v>0</v>
      </c>
      <c r="F51" s="1">
        <v>0</v>
      </c>
      <c r="G51" s="3">
        <v>0</v>
      </c>
      <c r="H51" s="1">
        <v>0</v>
      </c>
      <c r="I51" s="2">
        <v>0</v>
      </c>
    </row>
    <row r="52" spans="1:9" ht="75" x14ac:dyDescent="0.25">
      <c r="A52" s="85" t="s">
        <v>42</v>
      </c>
      <c r="B52" s="87">
        <v>244</v>
      </c>
      <c r="C52" s="87">
        <v>346</v>
      </c>
      <c r="D52" s="3">
        <v>0</v>
      </c>
      <c r="E52" s="1">
        <v>0</v>
      </c>
      <c r="F52" s="1">
        <v>0</v>
      </c>
      <c r="G52" s="3">
        <v>0</v>
      </c>
      <c r="H52" s="1">
        <v>0</v>
      </c>
      <c r="I52" s="2">
        <v>0</v>
      </c>
    </row>
    <row r="53" spans="1:9" ht="112.5" x14ac:dyDescent="0.25">
      <c r="A53" s="85" t="s">
        <v>43</v>
      </c>
      <c r="B53" s="87">
        <v>244</v>
      </c>
      <c r="C53" s="87">
        <v>349</v>
      </c>
      <c r="D53" s="3">
        <v>0</v>
      </c>
      <c r="E53" s="1">
        <v>0</v>
      </c>
      <c r="F53" s="1">
        <v>0</v>
      </c>
      <c r="G53" s="3">
        <v>0</v>
      </c>
      <c r="H53" s="1">
        <v>0</v>
      </c>
      <c r="I53" s="2">
        <v>0</v>
      </c>
    </row>
    <row r="54" spans="1:9" ht="32.450000000000003" customHeight="1" x14ac:dyDescent="0.25">
      <c r="A54" s="151" t="s">
        <v>189</v>
      </c>
      <c r="B54" s="152"/>
      <c r="C54" s="152"/>
      <c r="D54" s="152"/>
      <c r="E54" s="152"/>
      <c r="F54" s="152"/>
      <c r="G54" s="152"/>
      <c r="H54" s="152"/>
      <c r="I54" s="153"/>
    </row>
    <row r="55" spans="1:9" ht="18.75" x14ac:dyDescent="0.25">
      <c r="A55" s="85" t="s">
        <v>8</v>
      </c>
      <c r="B55" s="87" t="s">
        <v>5</v>
      </c>
      <c r="C55" s="87">
        <v>200</v>
      </c>
      <c r="D55" s="3">
        <v>20000</v>
      </c>
      <c r="E55" s="1">
        <v>20000</v>
      </c>
      <c r="F55" s="1"/>
      <c r="G55" s="3">
        <v>20000</v>
      </c>
      <c r="H55" s="1">
        <v>20000</v>
      </c>
      <c r="I55" s="2">
        <v>0</v>
      </c>
    </row>
    <row r="56" spans="1:9" ht="18.75" x14ac:dyDescent="0.25">
      <c r="A56" s="85" t="s">
        <v>9</v>
      </c>
      <c r="B56" s="87"/>
      <c r="C56" s="87"/>
      <c r="D56" s="3"/>
      <c r="E56" s="1"/>
      <c r="F56" s="1"/>
      <c r="G56" s="3"/>
      <c r="H56" s="1"/>
      <c r="I56" s="2"/>
    </row>
    <row r="57" spans="1:9" ht="75" x14ac:dyDescent="0.25">
      <c r="A57" s="85" t="s">
        <v>10</v>
      </c>
      <c r="B57" s="87" t="s">
        <v>5</v>
      </c>
      <c r="C57" s="87">
        <v>210</v>
      </c>
      <c r="D57" s="3">
        <v>0</v>
      </c>
      <c r="E57" s="1">
        <v>0</v>
      </c>
      <c r="F57" s="1">
        <v>0</v>
      </c>
      <c r="G57" s="3">
        <v>0</v>
      </c>
      <c r="H57" s="1">
        <v>0</v>
      </c>
      <c r="I57" s="2">
        <v>0</v>
      </c>
    </row>
    <row r="58" spans="1:9" ht="18.75" x14ac:dyDescent="0.25">
      <c r="A58" s="85" t="s">
        <v>9</v>
      </c>
      <c r="B58" s="87"/>
      <c r="C58" s="87"/>
      <c r="D58" s="3"/>
      <c r="E58" s="1"/>
      <c r="F58" s="1"/>
      <c r="G58" s="3"/>
      <c r="H58" s="1"/>
      <c r="I58" s="2"/>
    </row>
    <row r="59" spans="1:9" ht="93.75" x14ac:dyDescent="0.25">
      <c r="A59" s="85" t="s">
        <v>188</v>
      </c>
      <c r="B59" s="87">
        <v>244</v>
      </c>
      <c r="C59" s="87">
        <v>214</v>
      </c>
      <c r="D59" s="3">
        <v>0</v>
      </c>
      <c r="E59" s="1">
        <v>0</v>
      </c>
      <c r="F59" s="1">
        <v>0</v>
      </c>
      <c r="G59" s="3">
        <v>0</v>
      </c>
      <c r="H59" s="1">
        <v>0</v>
      </c>
      <c r="I59" s="2">
        <v>0</v>
      </c>
    </row>
    <row r="60" spans="1:9" ht="37.5" x14ac:dyDescent="0.25">
      <c r="A60" s="85" t="s">
        <v>14</v>
      </c>
      <c r="B60" s="87" t="s">
        <v>5</v>
      </c>
      <c r="C60" s="87">
        <v>220</v>
      </c>
      <c r="D60" s="3">
        <v>0</v>
      </c>
      <c r="E60" s="1">
        <v>0</v>
      </c>
      <c r="F60" s="1">
        <v>0</v>
      </c>
      <c r="G60" s="3">
        <v>0</v>
      </c>
      <c r="H60" s="1">
        <v>0</v>
      </c>
      <c r="I60" s="2">
        <v>0</v>
      </c>
    </row>
    <row r="61" spans="1:9" ht="18.75" x14ac:dyDescent="0.25">
      <c r="A61" s="85" t="s">
        <v>9</v>
      </c>
      <c r="B61" s="87"/>
      <c r="C61" s="87"/>
      <c r="D61" s="3"/>
      <c r="E61" s="1"/>
      <c r="F61" s="1"/>
      <c r="G61" s="3"/>
      <c r="H61" s="1"/>
      <c r="I61" s="2"/>
    </row>
    <row r="62" spans="1:9" ht="18.75" x14ac:dyDescent="0.25">
      <c r="A62" s="85" t="s">
        <v>15</v>
      </c>
      <c r="B62" s="87">
        <v>244</v>
      </c>
      <c r="C62" s="87">
        <v>221</v>
      </c>
      <c r="D62" s="3">
        <v>0</v>
      </c>
      <c r="E62" s="1">
        <v>0</v>
      </c>
      <c r="F62" s="1">
        <v>0</v>
      </c>
      <c r="G62" s="3">
        <v>0</v>
      </c>
      <c r="H62" s="1">
        <v>0</v>
      </c>
      <c r="I62" s="2">
        <v>0</v>
      </c>
    </row>
    <row r="63" spans="1:9" ht="37.5" x14ac:dyDescent="0.25">
      <c r="A63" s="85" t="s">
        <v>16</v>
      </c>
      <c r="B63" s="87">
        <v>244</v>
      </c>
      <c r="C63" s="87">
        <v>222</v>
      </c>
      <c r="D63" s="3">
        <v>0</v>
      </c>
      <c r="E63" s="1">
        <v>0</v>
      </c>
      <c r="F63" s="1">
        <v>0</v>
      </c>
      <c r="G63" s="3">
        <v>0</v>
      </c>
      <c r="H63" s="1">
        <v>0</v>
      </c>
      <c r="I63" s="2">
        <v>0</v>
      </c>
    </row>
    <row r="64" spans="1:9" ht="37.5" x14ac:dyDescent="0.25">
      <c r="A64" s="85" t="s">
        <v>17</v>
      </c>
      <c r="B64" s="87" t="s">
        <v>5</v>
      </c>
      <c r="C64" s="87">
        <v>223</v>
      </c>
      <c r="D64" s="3">
        <v>0</v>
      </c>
      <c r="E64" s="1">
        <v>0</v>
      </c>
      <c r="F64" s="1">
        <v>0</v>
      </c>
      <c r="G64" s="3">
        <v>0</v>
      </c>
      <c r="H64" s="1">
        <v>0</v>
      </c>
      <c r="I64" s="2">
        <v>0</v>
      </c>
    </row>
    <row r="65" spans="1:9" ht="18.75" x14ac:dyDescent="0.25">
      <c r="A65" s="85" t="s">
        <v>6</v>
      </c>
      <c r="B65" s="87"/>
      <c r="C65" s="87"/>
      <c r="D65" s="3"/>
      <c r="E65" s="1"/>
      <c r="F65" s="1"/>
      <c r="G65" s="3"/>
      <c r="H65" s="1"/>
      <c r="I65" s="2"/>
    </row>
    <row r="66" spans="1:9" ht="56.25" x14ac:dyDescent="0.25">
      <c r="A66" s="85" t="s">
        <v>18</v>
      </c>
      <c r="B66" s="87">
        <v>244</v>
      </c>
      <c r="C66" s="87">
        <v>223</v>
      </c>
      <c r="D66" s="3">
        <v>0</v>
      </c>
      <c r="E66" s="1">
        <v>0</v>
      </c>
      <c r="F66" s="1">
        <v>0</v>
      </c>
      <c r="G66" s="3">
        <v>0</v>
      </c>
      <c r="H66" s="1">
        <v>0</v>
      </c>
      <c r="I66" s="2">
        <v>0</v>
      </c>
    </row>
    <row r="67" spans="1:9" ht="37.5" x14ac:dyDescent="0.25">
      <c r="A67" s="85" t="s">
        <v>19</v>
      </c>
      <c r="B67" s="87">
        <v>244</v>
      </c>
      <c r="C67" s="87">
        <v>223</v>
      </c>
      <c r="D67" s="3">
        <v>0</v>
      </c>
      <c r="E67" s="1">
        <v>0</v>
      </c>
      <c r="F67" s="1">
        <v>0</v>
      </c>
      <c r="G67" s="3">
        <v>0</v>
      </c>
      <c r="H67" s="1">
        <v>0</v>
      </c>
      <c r="I67" s="2">
        <v>0</v>
      </c>
    </row>
    <row r="68" spans="1:9" ht="75" x14ac:dyDescent="0.25">
      <c r="A68" s="85" t="s">
        <v>20</v>
      </c>
      <c r="B68" s="87">
        <v>244</v>
      </c>
      <c r="C68" s="87">
        <v>223</v>
      </c>
      <c r="D68" s="3">
        <v>0</v>
      </c>
      <c r="E68" s="1">
        <v>0</v>
      </c>
      <c r="F68" s="1">
        <v>0</v>
      </c>
      <c r="G68" s="3">
        <v>0</v>
      </c>
      <c r="H68" s="1">
        <v>0</v>
      </c>
      <c r="I68" s="2">
        <v>0</v>
      </c>
    </row>
    <row r="69" spans="1:9" ht="75" x14ac:dyDescent="0.25">
      <c r="A69" s="85" t="s">
        <v>21</v>
      </c>
      <c r="B69" s="87">
        <v>244</v>
      </c>
      <c r="C69" s="87">
        <v>223</v>
      </c>
      <c r="D69" s="3">
        <v>0</v>
      </c>
      <c r="E69" s="1">
        <v>0</v>
      </c>
      <c r="F69" s="1">
        <v>0</v>
      </c>
      <c r="G69" s="3">
        <v>0</v>
      </c>
      <c r="H69" s="1">
        <v>0</v>
      </c>
      <c r="I69" s="2">
        <v>0</v>
      </c>
    </row>
    <row r="70" spans="1:9" ht="56.25" x14ac:dyDescent="0.25">
      <c r="A70" s="85" t="s">
        <v>22</v>
      </c>
      <c r="B70" s="87">
        <v>244</v>
      </c>
      <c r="C70" s="87">
        <v>223</v>
      </c>
      <c r="D70" s="3">
        <v>0</v>
      </c>
      <c r="E70" s="1">
        <v>0</v>
      </c>
      <c r="F70" s="1">
        <v>0</v>
      </c>
      <c r="G70" s="3">
        <v>0</v>
      </c>
      <c r="H70" s="1">
        <v>0</v>
      </c>
      <c r="I70" s="2">
        <v>0</v>
      </c>
    </row>
    <row r="71" spans="1:9" ht="127.9" customHeight="1" x14ac:dyDescent="0.25">
      <c r="A71" s="85" t="s">
        <v>23</v>
      </c>
      <c r="B71" s="87">
        <v>244</v>
      </c>
      <c r="C71" s="87">
        <v>224</v>
      </c>
      <c r="D71" s="3">
        <v>0</v>
      </c>
      <c r="E71" s="1">
        <v>0</v>
      </c>
      <c r="F71" s="1">
        <v>0</v>
      </c>
      <c r="G71" s="3">
        <v>0</v>
      </c>
      <c r="H71" s="1">
        <v>0</v>
      </c>
      <c r="I71" s="2">
        <v>0</v>
      </c>
    </row>
    <row r="72" spans="1:9" ht="56.25" x14ac:dyDescent="0.25">
      <c r="A72" s="85" t="s">
        <v>24</v>
      </c>
      <c r="B72" s="87" t="s">
        <v>5</v>
      </c>
      <c r="C72" s="87">
        <v>225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2">
        <v>0</v>
      </c>
    </row>
    <row r="73" spans="1:9" ht="18.75" x14ac:dyDescent="0.25">
      <c r="A73" s="130" t="s">
        <v>6</v>
      </c>
      <c r="B73" s="87">
        <v>243</v>
      </c>
      <c r="C73" s="87">
        <v>225</v>
      </c>
      <c r="D73" s="3">
        <v>0</v>
      </c>
      <c r="E73" s="1">
        <v>0</v>
      </c>
      <c r="F73" s="1">
        <v>0</v>
      </c>
      <c r="G73" s="3">
        <v>0</v>
      </c>
      <c r="H73" s="1">
        <v>0</v>
      </c>
      <c r="I73" s="2">
        <v>0</v>
      </c>
    </row>
    <row r="74" spans="1:9" ht="18.75" x14ac:dyDescent="0.25">
      <c r="A74" s="130"/>
      <c r="B74" s="87">
        <v>244</v>
      </c>
      <c r="C74" s="87">
        <v>225</v>
      </c>
      <c r="D74" s="3">
        <v>0</v>
      </c>
      <c r="E74" s="1">
        <v>0</v>
      </c>
      <c r="F74" s="1">
        <v>0</v>
      </c>
      <c r="G74" s="3">
        <v>0</v>
      </c>
      <c r="H74" s="1">
        <v>0</v>
      </c>
      <c r="I74" s="2">
        <v>0</v>
      </c>
    </row>
    <row r="75" spans="1:9" ht="37.5" x14ac:dyDescent="0.25">
      <c r="A75" s="85" t="s">
        <v>58</v>
      </c>
      <c r="B75" s="87" t="s">
        <v>5</v>
      </c>
      <c r="C75" s="87">
        <v>226</v>
      </c>
      <c r="D75" s="3">
        <v>20000</v>
      </c>
      <c r="E75" s="1">
        <v>20000</v>
      </c>
      <c r="F75" s="1">
        <v>0</v>
      </c>
      <c r="G75" s="3">
        <v>20000</v>
      </c>
      <c r="H75" s="1">
        <v>20000</v>
      </c>
      <c r="I75" s="2">
        <v>0</v>
      </c>
    </row>
    <row r="76" spans="1:9" ht="18.75" x14ac:dyDescent="0.25">
      <c r="A76" s="130" t="s">
        <v>6</v>
      </c>
      <c r="B76" s="87">
        <v>243</v>
      </c>
      <c r="C76" s="87">
        <v>226</v>
      </c>
      <c r="D76" s="3">
        <v>0</v>
      </c>
      <c r="E76" s="1">
        <v>0</v>
      </c>
      <c r="F76" s="1">
        <v>0</v>
      </c>
      <c r="G76" s="3">
        <v>0</v>
      </c>
      <c r="H76" s="1">
        <v>0</v>
      </c>
      <c r="I76" s="2">
        <v>0</v>
      </c>
    </row>
    <row r="77" spans="1:9" ht="18.75" x14ac:dyDescent="0.25">
      <c r="A77" s="130"/>
      <c r="B77" s="87">
        <v>244</v>
      </c>
      <c r="C77" s="87">
        <v>226</v>
      </c>
      <c r="D77" s="3">
        <v>20000</v>
      </c>
      <c r="E77" s="1">
        <v>20000</v>
      </c>
      <c r="F77" s="1">
        <v>0</v>
      </c>
      <c r="G77" s="3">
        <v>20000</v>
      </c>
      <c r="H77" s="1">
        <v>20000</v>
      </c>
      <c r="I77" s="2">
        <v>0</v>
      </c>
    </row>
    <row r="78" spans="1:9" ht="18.75" x14ac:dyDescent="0.25">
      <c r="A78" s="85" t="s">
        <v>25</v>
      </c>
      <c r="B78" s="87">
        <v>244</v>
      </c>
      <c r="C78" s="87">
        <v>227</v>
      </c>
      <c r="D78" s="3">
        <v>0</v>
      </c>
      <c r="E78" s="1">
        <v>0</v>
      </c>
      <c r="F78" s="1">
        <v>0</v>
      </c>
      <c r="G78" s="3">
        <v>0</v>
      </c>
      <c r="H78" s="1">
        <v>0</v>
      </c>
      <c r="I78" s="2">
        <v>0</v>
      </c>
    </row>
    <row r="79" spans="1:9" ht="18.75" x14ac:dyDescent="0.25">
      <c r="A79" s="85" t="s">
        <v>30</v>
      </c>
      <c r="B79" s="87" t="s">
        <v>5</v>
      </c>
      <c r="C79" s="87">
        <v>290</v>
      </c>
      <c r="D79" s="3">
        <v>0</v>
      </c>
      <c r="E79" s="1">
        <v>0</v>
      </c>
      <c r="F79" s="1">
        <v>0</v>
      </c>
      <c r="G79" s="3">
        <v>0</v>
      </c>
      <c r="H79" s="1">
        <v>0</v>
      </c>
      <c r="I79" s="2">
        <v>0</v>
      </c>
    </row>
    <row r="80" spans="1:9" ht="18.75" x14ac:dyDescent="0.25">
      <c r="A80" s="85" t="s">
        <v>9</v>
      </c>
      <c r="B80" s="87"/>
      <c r="C80" s="87"/>
      <c r="D80" s="3">
        <v>0</v>
      </c>
      <c r="E80" s="1"/>
      <c r="F80" s="1"/>
      <c r="G80" s="3">
        <v>0</v>
      </c>
      <c r="H80" s="1"/>
      <c r="I80" s="2"/>
    </row>
    <row r="81" spans="1:9" ht="56.25" x14ac:dyDescent="0.25">
      <c r="A81" s="85" t="s">
        <v>34</v>
      </c>
      <c r="B81" s="87">
        <v>244</v>
      </c>
      <c r="C81" s="87">
        <v>296</v>
      </c>
      <c r="D81" s="3">
        <v>0</v>
      </c>
      <c r="E81" s="1">
        <v>0</v>
      </c>
      <c r="F81" s="1">
        <v>0</v>
      </c>
      <c r="G81" s="3">
        <v>0</v>
      </c>
      <c r="H81" s="1">
        <v>0</v>
      </c>
      <c r="I81" s="2">
        <v>0</v>
      </c>
    </row>
    <row r="82" spans="1:9" ht="56.25" x14ac:dyDescent="0.25">
      <c r="A82" s="85" t="s">
        <v>35</v>
      </c>
      <c r="B82" s="87">
        <v>244</v>
      </c>
      <c r="C82" s="87">
        <v>297</v>
      </c>
      <c r="D82" s="3">
        <v>0</v>
      </c>
      <c r="E82" s="1">
        <v>0</v>
      </c>
      <c r="F82" s="1">
        <v>0</v>
      </c>
      <c r="G82" s="3">
        <v>0</v>
      </c>
      <c r="H82" s="1">
        <v>0</v>
      </c>
      <c r="I82" s="2">
        <v>0</v>
      </c>
    </row>
    <row r="83" spans="1:9" ht="56.25" x14ac:dyDescent="0.25">
      <c r="A83" s="85" t="s">
        <v>59</v>
      </c>
      <c r="B83" s="87" t="s">
        <v>5</v>
      </c>
      <c r="C83" s="87">
        <v>300</v>
      </c>
      <c r="D83" s="3">
        <v>0</v>
      </c>
      <c r="E83" s="1">
        <v>0</v>
      </c>
      <c r="F83" s="1">
        <v>0</v>
      </c>
      <c r="G83" s="3">
        <v>0</v>
      </c>
      <c r="H83" s="1">
        <v>0</v>
      </c>
      <c r="I83" s="2">
        <v>0</v>
      </c>
    </row>
    <row r="84" spans="1:9" ht="18.75" x14ac:dyDescent="0.25">
      <c r="A84" s="85" t="s">
        <v>9</v>
      </c>
      <c r="B84" s="87"/>
      <c r="C84" s="87"/>
      <c r="D84" s="3"/>
      <c r="E84" s="1"/>
      <c r="F84" s="1"/>
      <c r="G84" s="3"/>
      <c r="H84" s="1"/>
      <c r="I84" s="2"/>
    </row>
    <row r="85" spans="1:9" ht="56.25" x14ac:dyDescent="0.25">
      <c r="A85" s="85" t="s">
        <v>36</v>
      </c>
      <c r="B85" s="87">
        <v>244</v>
      </c>
      <c r="C85" s="87">
        <v>310</v>
      </c>
      <c r="D85" s="3">
        <v>0</v>
      </c>
      <c r="E85" s="1">
        <v>0</v>
      </c>
      <c r="F85" s="1">
        <v>0</v>
      </c>
      <c r="G85" s="3">
        <v>0</v>
      </c>
      <c r="H85" s="1">
        <v>0</v>
      </c>
      <c r="I85" s="2">
        <v>0</v>
      </c>
    </row>
    <row r="86" spans="1:9" ht="75" x14ac:dyDescent="0.25">
      <c r="A86" s="85" t="s">
        <v>68</v>
      </c>
      <c r="B86" s="87">
        <v>244</v>
      </c>
      <c r="C86" s="87">
        <v>320</v>
      </c>
      <c r="D86" s="3">
        <v>0</v>
      </c>
      <c r="E86" s="1">
        <v>0</v>
      </c>
      <c r="F86" s="1">
        <v>0</v>
      </c>
      <c r="G86" s="3">
        <v>0</v>
      </c>
      <c r="H86" s="1">
        <v>0</v>
      </c>
      <c r="I86" s="2">
        <v>0</v>
      </c>
    </row>
    <row r="87" spans="1:9" ht="75" x14ac:dyDescent="0.25">
      <c r="A87" s="85" t="s">
        <v>60</v>
      </c>
      <c r="B87" s="87" t="s">
        <v>5</v>
      </c>
      <c r="C87" s="87">
        <v>340</v>
      </c>
      <c r="D87" s="3">
        <v>0</v>
      </c>
      <c r="E87" s="1">
        <v>0</v>
      </c>
      <c r="F87" s="1">
        <v>0</v>
      </c>
      <c r="G87" s="3">
        <v>0</v>
      </c>
      <c r="H87" s="1">
        <v>0</v>
      </c>
      <c r="I87" s="2">
        <v>0</v>
      </c>
    </row>
    <row r="88" spans="1:9" ht="18.75" x14ac:dyDescent="0.25">
      <c r="A88" s="85" t="s">
        <v>6</v>
      </c>
      <c r="B88" s="87"/>
      <c r="C88" s="87"/>
      <c r="D88" s="3"/>
      <c r="E88" s="1"/>
      <c r="F88" s="1"/>
      <c r="G88" s="3"/>
      <c r="H88" s="1"/>
      <c r="I88" s="2"/>
    </row>
    <row r="89" spans="1:9" ht="131.25" x14ac:dyDescent="0.25">
      <c r="A89" s="85" t="s">
        <v>37</v>
      </c>
      <c r="B89" s="87">
        <v>244</v>
      </c>
      <c r="C89" s="87">
        <v>341</v>
      </c>
      <c r="D89" s="3">
        <v>0</v>
      </c>
      <c r="E89" s="1">
        <v>0</v>
      </c>
      <c r="F89" s="1">
        <v>0</v>
      </c>
      <c r="G89" s="3">
        <v>0</v>
      </c>
      <c r="H89" s="1">
        <v>0</v>
      </c>
      <c r="I89" s="2">
        <v>0</v>
      </c>
    </row>
    <row r="90" spans="1:9" ht="56.25" x14ac:dyDescent="0.25">
      <c r="A90" s="85" t="s">
        <v>38</v>
      </c>
      <c r="B90" s="87">
        <v>244</v>
      </c>
      <c r="C90" s="87">
        <v>342</v>
      </c>
      <c r="D90" s="3">
        <v>0</v>
      </c>
      <c r="E90" s="1">
        <v>0</v>
      </c>
      <c r="F90" s="1">
        <v>0</v>
      </c>
      <c r="G90" s="3">
        <v>0</v>
      </c>
      <c r="H90" s="1">
        <v>0</v>
      </c>
      <c r="I90" s="2">
        <v>0</v>
      </c>
    </row>
    <row r="91" spans="1:9" ht="75" x14ac:dyDescent="0.25">
      <c r="A91" s="85" t="s">
        <v>39</v>
      </c>
      <c r="B91" s="87">
        <v>244</v>
      </c>
      <c r="C91" s="87">
        <v>343</v>
      </c>
      <c r="D91" s="3">
        <v>0</v>
      </c>
      <c r="E91" s="1">
        <v>0</v>
      </c>
      <c r="F91" s="1">
        <v>0</v>
      </c>
      <c r="G91" s="3">
        <v>0</v>
      </c>
      <c r="H91" s="1">
        <v>0</v>
      </c>
      <c r="I91" s="2">
        <v>0</v>
      </c>
    </row>
    <row r="92" spans="1:9" ht="75" x14ac:dyDescent="0.25">
      <c r="A92" s="85" t="s">
        <v>40</v>
      </c>
      <c r="B92" s="87">
        <v>244</v>
      </c>
      <c r="C92" s="87">
        <v>344</v>
      </c>
      <c r="D92" s="3">
        <v>0</v>
      </c>
      <c r="E92" s="1">
        <v>0</v>
      </c>
      <c r="F92" s="1">
        <v>0</v>
      </c>
      <c r="G92" s="3">
        <v>0</v>
      </c>
      <c r="H92" s="1">
        <v>0</v>
      </c>
      <c r="I92" s="2">
        <v>0</v>
      </c>
    </row>
    <row r="93" spans="1:9" ht="56.25" x14ac:dyDescent="0.25">
      <c r="A93" s="85" t="s">
        <v>41</v>
      </c>
      <c r="B93" s="87">
        <v>244</v>
      </c>
      <c r="C93" s="87">
        <v>345</v>
      </c>
      <c r="D93" s="3">
        <v>0</v>
      </c>
      <c r="E93" s="1">
        <v>0</v>
      </c>
      <c r="F93" s="1">
        <v>0</v>
      </c>
      <c r="G93" s="3">
        <v>0</v>
      </c>
      <c r="H93" s="1">
        <v>0</v>
      </c>
      <c r="I93" s="2">
        <v>0</v>
      </c>
    </row>
    <row r="94" spans="1:9" ht="75" x14ac:dyDescent="0.25">
      <c r="A94" s="85" t="s">
        <v>42</v>
      </c>
      <c r="B94" s="87">
        <v>244</v>
      </c>
      <c r="C94" s="87">
        <v>346</v>
      </c>
      <c r="D94" s="3">
        <v>0</v>
      </c>
      <c r="E94" s="1">
        <v>0</v>
      </c>
      <c r="F94" s="1">
        <v>0</v>
      </c>
      <c r="G94" s="3">
        <v>0</v>
      </c>
      <c r="H94" s="1">
        <v>0</v>
      </c>
      <c r="I94" s="2">
        <v>0</v>
      </c>
    </row>
    <row r="95" spans="1:9" ht="94.9" customHeight="1" thickBot="1" x14ac:dyDescent="0.3">
      <c r="A95" s="29" t="s">
        <v>43</v>
      </c>
      <c r="B95" s="30">
        <v>244</v>
      </c>
      <c r="C95" s="30">
        <v>349</v>
      </c>
      <c r="D95" s="31">
        <v>0</v>
      </c>
      <c r="E95" s="32">
        <v>0</v>
      </c>
      <c r="F95" s="32">
        <v>0</v>
      </c>
      <c r="G95" s="31">
        <v>0</v>
      </c>
      <c r="H95" s="32">
        <v>0</v>
      </c>
      <c r="I95" s="76">
        <v>0</v>
      </c>
    </row>
    <row r="96" spans="1:9" ht="18.75" x14ac:dyDescent="0.25">
      <c r="A96" s="12"/>
      <c r="B96" s="16"/>
      <c r="C96" s="16"/>
      <c r="D96" s="57"/>
      <c r="E96" s="33"/>
      <c r="F96" s="33"/>
      <c r="G96" s="57"/>
      <c r="H96" s="33"/>
      <c r="I96" s="33"/>
    </row>
    <row r="97" spans="1:6" ht="37.5" x14ac:dyDescent="0.3">
      <c r="A97" s="26" t="s">
        <v>52</v>
      </c>
      <c r="B97" s="132"/>
      <c r="C97" s="132"/>
      <c r="D97" s="8"/>
      <c r="E97" s="132" t="s">
        <v>247</v>
      </c>
      <c r="F97" s="132"/>
    </row>
    <row r="98" spans="1:6" ht="18.75" x14ac:dyDescent="0.3">
      <c r="A98" s="26"/>
      <c r="B98" s="139" t="s">
        <v>53</v>
      </c>
      <c r="C98" s="139"/>
      <c r="D98" s="8"/>
      <c r="E98" s="139" t="s">
        <v>54</v>
      </c>
      <c r="F98" s="139"/>
    </row>
    <row r="99" spans="1:6" ht="18.75" x14ac:dyDescent="0.3">
      <c r="A99" s="26"/>
      <c r="B99" s="8"/>
      <c r="C99" s="8"/>
      <c r="D99" s="8"/>
      <c r="E99" s="8"/>
      <c r="F99" s="8"/>
    </row>
    <row r="100" spans="1:6" ht="37.5" x14ac:dyDescent="0.3">
      <c r="A100" s="26" t="s">
        <v>55</v>
      </c>
      <c r="B100" s="132"/>
      <c r="C100" s="132"/>
      <c r="D100" s="8"/>
      <c r="E100" s="132"/>
      <c r="F100" s="132"/>
    </row>
    <row r="101" spans="1:6" ht="18.75" x14ac:dyDescent="0.3">
      <c r="A101" s="26"/>
      <c r="B101" s="139" t="s">
        <v>53</v>
      </c>
      <c r="C101" s="139"/>
      <c r="D101" s="8"/>
      <c r="E101" s="139" t="s">
        <v>54</v>
      </c>
      <c r="F101" s="139"/>
    </row>
    <row r="102" spans="1:6" ht="9.6" customHeight="1" x14ac:dyDescent="0.3">
      <c r="A102" s="26"/>
      <c r="B102" s="80"/>
      <c r="C102" s="80"/>
      <c r="D102" s="8"/>
      <c r="E102" s="80"/>
      <c r="F102" s="80"/>
    </row>
    <row r="103" spans="1:6" ht="18.75" x14ac:dyDescent="0.3">
      <c r="A103" s="26" t="s">
        <v>56</v>
      </c>
      <c r="B103" s="132"/>
      <c r="C103" s="132"/>
      <c r="D103" s="8"/>
      <c r="E103" s="132"/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 t="s">
        <v>57</v>
      </c>
      <c r="B105" s="8"/>
      <c r="C105" s="8"/>
      <c r="D105" s="8"/>
      <c r="E105" s="8"/>
      <c r="F105" s="8"/>
    </row>
    <row r="106" spans="1:6" ht="18.75" x14ac:dyDescent="0.3">
      <c r="A106" s="140" t="s">
        <v>285</v>
      </c>
      <c r="B106" s="140"/>
      <c r="C106" s="8"/>
      <c r="D106" s="8"/>
      <c r="E106" s="8"/>
      <c r="F106" s="8"/>
    </row>
  </sheetData>
  <mergeCells count="31"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C3:G3"/>
    <mergeCell ref="B98:C98"/>
    <mergeCell ref="E98:F98"/>
    <mergeCell ref="H6:I6"/>
    <mergeCell ref="E6:F6"/>
    <mergeCell ref="A12:I12"/>
    <mergeCell ref="A31:A32"/>
    <mergeCell ref="A34:A35"/>
    <mergeCell ref="A54:I54"/>
    <mergeCell ref="A73:A74"/>
    <mergeCell ref="A76:A77"/>
    <mergeCell ref="B97:C97"/>
    <mergeCell ref="E97:F97"/>
    <mergeCell ref="B104:C104"/>
    <mergeCell ref="E104:F104"/>
    <mergeCell ref="A106:B106"/>
    <mergeCell ref="B100:C100"/>
    <mergeCell ref="E100:F100"/>
    <mergeCell ref="B101:C101"/>
    <mergeCell ref="E101:F101"/>
    <mergeCell ref="B103:C103"/>
    <mergeCell ref="E103:F103"/>
  </mergeCells>
  <pageMargins left="1.3779527559055118" right="0.39370078740157483" top="0.98425196850393704" bottom="0.78740157480314965" header="0.31496062992125984" footer="0.31496062992125984"/>
  <pageSetup paperSize="9" scale="75" firstPageNumber="77" orientation="landscape" useFirstPageNumber="1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9"/>
  <sheetViews>
    <sheetView topLeftCell="A98" workbookViewId="0">
      <selection activeCell="E104" sqref="E104:F104"/>
    </sheetView>
  </sheetViews>
  <sheetFormatPr defaultRowHeight="15" x14ac:dyDescent="0.25"/>
  <cols>
    <col min="1" max="1" width="27.42578125" customWidth="1"/>
    <col min="4" max="4" width="14.28515625" customWidth="1"/>
    <col min="5" max="5" width="16" customWidth="1"/>
    <col min="6" max="6" width="13.140625" customWidth="1"/>
    <col min="7" max="7" width="15.5703125" customWidth="1"/>
    <col min="8" max="8" width="14" customWidth="1"/>
    <col min="9" max="9" width="13.5703125" customWidth="1"/>
  </cols>
  <sheetData>
    <row r="1" spans="1:9" ht="18.75" x14ac:dyDescent="0.25">
      <c r="A1" s="129" t="s">
        <v>281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299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B3" s="5"/>
      <c r="C3" s="131" t="s">
        <v>243</v>
      </c>
      <c r="D3" s="131"/>
      <c r="E3" s="131"/>
      <c r="F3" s="131"/>
      <c r="G3" s="131"/>
      <c r="H3" s="5"/>
      <c r="I3" s="5"/>
    </row>
    <row r="4" spans="1:9" ht="19.5" thickBot="1" x14ac:dyDescent="0.3">
      <c r="A4" s="4"/>
      <c r="B4" s="5"/>
      <c r="C4" s="5"/>
      <c r="D4" s="5"/>
      <c r="E4" s="5"/>
      <c r="F4" s="4"/>
      <c r="G4" s="4"/>
      <c r="H4" s="5"/>
      <c r="I4" s="4" t="s">
        <v>51</v>
      </c>
    </row>
    <row r="5" spans="1:9" ht="15.75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249</v>
      </c>
      <c r="F5" s="126"/>
      <c r="G5" s="126" t="s">
        <v>1</v>
      </c>
      <c r="H5" s="126" t="s">
        <v>252</v>
      </c>
      <c r="I5" s="128"/>
    </row>
    <row r="6" spans="1:9" ht="15.75" customHeight="1" x14ac:dyDescent="0.25">
      <c r="A6" s="154"/>
      <c r="B6" s="155"/>
      <c r="C6" s="156"/>
      <c r="D6" s="155"/>
      <c r="E6" s="155" t="s">
        <v>6</v>
      </c>
      <c r="F6" s="155"/>
      <c r="G6" s="155"/>
      <c r="H6" s="155" t="s">
        <v>6</v>
      </c>
      <c r="I6" s="157"/>
    </row>
    <row r="7" spans="1:9" ht="300" thickBot="1" x14ac:dyDescent="0.3">
      <c r="A7" s="134"/>
      <c r="B7" s="127"/>
      <c r="C7" s="136"/>
      <c r="D7" s="127"/>
      <c r="E7" s="122" t="s">
        <v>185</v>
      </c>
      <c r="F7" s="122" t="s">
        <v>186</v>
      </c>
      <c r="G7" s="127"/>
      <c r="H7" s="122" t="s">
        <v>185</v>
      </c>
      <c r="I7" s="34" t="s">
        <v>186</v>
      </c>
    </row>
    <row r="8" spans="1:9" ht="19.5" thickBot="1" x14ac:dyDescent="0.3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70">
        <v>9</v>
      </c>
    </row>
    <row r="9" spans="1:9" ht="33.75" customHeight="1" thickBot="1" x14ac:dyDescent="0.3">
      <c r="A9" s="71" t="s">
        <v>173</v>
      </c>
      <c r="B9" s="72" t="s">
        <v>5</v>
      </c>
      <c r="C9" s="72" t="s">
        <v>5</v>
      </c>
      <c r="D9" s="73">
        <f>SUM(E9:F9)</f>
        <v>60842.11</v>
      </c>
      <c r="E9" s="73">
        <v>60842.11</v>
      </c>
      <c r="F9" s="74"/>
      <c r="G9" s="73">
        <f>SUM(H9:I9)</f>
        <v>60842.11</v>
      </c>
      <c r="H9" s="73">
        <v>60842.11</v>
      </c>
      <c r="I9" s="75"/>
    </row>
    <row r="10" spans="1:9" ht="27.75" customHeight="1" x14ac:dyDescent="0.25">
      <c r="A10" s="123" t="s">
        <v>7</v>
      </c>
      <c r="B10" s="125" t="s">
        <v>5</v>
      </c>
      <c r="C10" s="125">
        <v>900</v>
      </c>
      <c r="D10" s="73">
        <f>SUM(E10:F10)</f>
        <v>60842.11</v>
      </c>
      <c r="E10" s="73">
        <v>60842.11</v>
      </c>
      <c r="F10" s="74"/>
      <c r="G10" s="73">
        <f>SUM(H10:I10)</f>
        <v>60842.11</v>
      </c>
      <c r="H10" s="73">
        <v>60842.11</v>
      </c>
      <c r="I10" s="2">
        <v>0</v>
      </c>
    </row>
    <row r="11" spans="1:9" ht="19.5" customHeight="1" x14ac:dyDescent="0.25">
      <c r="A11" s="123" t="s">
        <v>6</v>
      </c>
      <c r="B11" s="125"/>
      <c r="C11" s="125"/>
      <c r="D11" s="3"/>
      <c r="E11" s="1"/>
      <c r="F11" s="1"/>
      <c r="G11" s="3"/>
      <c r="H11" s="1"/>
      <c r="I11" s="2"/>
    </row>
    <row r="12" spans="1:9" ht="18.75" customHeight="1" x14ac:dyDescent="0.25">
      <c r="A12" s="151" t="s">
        <v>187</v>
      </c>
      <c r="B12" s="152"/>
      <c r="C12" s="152"/>
      <c r="D12" s="152"/>
      <c r="E12" s="152"/>
      <c r="F12" s="152"/>
      <c r="G12" s="152"/>
      <c r="H12" s="152"/>
      <c r="I12" s="153"/>
    </row>
    <row r="13" spans="1:9" ht="24.75" customHeight="1" x14ac:dyDescent="0.25">
      <c r="A13" s="123" t="s">
        <v>8</v>
      </c>
      <c r="B13" s="125" t="s">
        <v>5</v>
      </c>
      <c r="C13" s="125">
        <v>200</v>
      </c>
      <c r="D13" s="3">
        <v>0</v>
      </c>
      <c r="E13" s="1">
        <v>0</v>
      </c>
      <c r="F13" s="1">
        <v>0</v>
      </c>
      <c r="G13" s="3">
        <v>0</v>
      </c>
      <c r="H13" s="1">
        <v>0</v>
      </c>
      <c r="I13" s="2">
        <v>0</v>
      </c>
    </row>
    <row r="14" spans="1:9" ht="14.25" customHeight="1" x14ac:dyDescent="0.25">
      <c r="A14" s="123" t="s">
        <v>9</v>
      </c>
      <c r="B14" s="125"/>
      <c r="C14" s="125"/>
      <c r="D14" s="3"/>
      <c r="E14" s="1"/>
      <c r="F14" s="1"/>
      <c r="G14" s="3"/>
      <c r="H14" s="1"/>
      <c r="I14" s="2"/>
    </row>
    <row r="15" spans="1:9" ht="88.5" customHeight="1" x14ac:dyDescent="0.25">
      <c r="A15" s="123" t="s">
        <v>10</v>
      </c>
      <c r="B15" s="125" t="s">
        <v>5</v>
      </c>
      <c r="C15" s="125">
        <v>210</v>
      </c>
      <c r="D15" s="3">
        <v>0</v>
      </c>
      <c r="E15" s="1">
        <v>0</v>
      </c>
      <c r="F15" s="1">
        <v>0</v>
      </c>
      <c r="G15" s="3">
        <v>0</v>
      </c>
      <c r="H15" s="1">
        <v>0</v>
      </c>
      <c r="I15" s="2">
        <v>0</v>
      </c>
    </row>
    <row r="16" spans="1:9" ht="25.5" customHeight="1" x14ac:dyDescent="0.25">
      <c r="A16" s="123" t="s">
        <v>9</v>
      </c>
      <c r="B16" s="125"/>
      <c r="C16" s="125"/>
      <c r="D16" s="3"/>
      <c r="E16" s="1"/>
      <c r="F16" s="1"/>
      <c r="G16" s="3"/>
      <c r="H16" s="1"/>
      <c r="I16" s="2"/>
    </row>
    <row r="17" spans="1:9" ht="72.75" customHeight="1" x14ac:dyDescent="0.25">
      <c r="A17" s="123" t="s">
        <v>188</v>
      </c>
      <c r="B17" s="125">
        <v>244</v>
      </c>
      <c r="C17" s="125">
        <v>214</v>
      </c>
      <c r="D17" s="3">
        <v>0</v>
      </c>
      <c r="E17" s="1"/>
      <c r="F17" s="1"/>
      <c r="G17" s="3">
        <v>0</v>
      </c>
      <c r="H17" s="1"/>
      <c r="I17" s="2"/>
    </row>
    <row r="18" spans="1:9" ht="44.25" customHeight="1" x14ac:dyDescent="0.25">
      <c r="A18" s="123" t="s">
        <v>14</v>
      </c>
      <c r="B18" s="125" t="s">
        <v>5</v>
      </c>
      <c r="C18" s="125">
        <v>220</v>
      </c>
      <c r="D18" s="3">
        <v>0</v>
      </c>
      <c r="E18" s="1">
        <v>0</v>
      </c>
      <c r="F18" s="1">
        <v>0</v>
      </c>
      <c r="G18" s="3">
        <v>0</v>
      </c>
      <c r="H18" s="1">
        <v>0</v>
      </c>
      <c r="I18" s="2">
        <v>0</v>
      </c>
    </row>
    <row r="19" spans="1:9" ht="18.75" customHeight="1" x14ac:dyDescent="0.25">
      <c r="A19" s="123" t="s">
        <v>9</v>
      </c>
      <c r="B19" s="125"/>
      <c r="C19" s="125"/>
      <c r="D19" s="3"/>
      <c r="E19" s="1"/>
      <c r="F19" s="1"/>
      <c r="G19" s="3"/>
      <c r="H19" s="1"/>
      <c r="I19" s="2"/>
    </row>
    <row r="20" spans="1:9" ht="24.75" customHeight="1" x14ac:dyDescent="0.25">
      <c r="A20" s="123" t="s">
        <v>15</v>
      </c>
      <c r="B20" s="125">
        <v>244</v>
      </c>
      <c r="C20" s="125">
        <v>221</v>
      </c>
      <c r="D20" s="3">
        <v>0</v>
      </c>
      <c r="E20" s="1"/>
      <c r="F20" s="1"/>
      <c r="G20" s="3">
        <v>0</v>
      </c>
      <c r="H20" s="1"/>
      <c r="I20" s="2"/>
    </row>
    <row r="21" spans="1:9" ht="42.75" customHeight="1" x14ac:dyDescent="0.25">
      <c r="A21" s="123" t="s">
        <v>16</v>
      </c>
      <c r="B21" s="125">
        <v>244</v>
      </c>
      <c r="C21" s="125">
        <v>222</v>
      </c>
      <c r="D21" s="3">
        <v>0</v>
      </c>
      <c r="E21" s="1"/>
      <c r="F21" s="1"/>
      <c r="G21" s="3">
        <v>0</v>
      </c>
      <c r="H21" s="1"/>
      <c r="I21" s="2"/>
    </row>
    <row r="22" spans="1:9" ht="27.75" customHeight="1" x14ac:dyDescent="0.25">
      <c r="A22" s="123" t="s">
        <v>17</v>
      </c>
      <c r="B22" s="125" t="s">
        <v>5</v>
      </c>
      <c r="C22" s="125">
        <v>223</v>
      </c>
      <c r="D22" s="3">
        <v>0</v>
      </c>
      <c r="E22" s="1">
        <v>0</v>
      </c>
      <c r="F22" s="1">
        <v>0</v>
      </c>
      <c r="G22" s="3">
        <v>0</v>
      </c>
      <c r="H22" s="1">
        <v>0</v>
      </c>
      <c r="I22" s="2">
        <v>0</v>
      </c>
    </row>
    <row r="23" spans="1:9" ht="17.25" customHeight="1" x14ac:dyDescent="0.25">
      <c r="A23" s="123" t="s">
        <v>6</v>
      </c>
      <c r="B23" s="125"/>
      <c r="C23" s="125"/>
      <c r="D23" s="3"/>
      <c r="E23" s="1"/>
      <c r="F23" s="1"/>
      <c r="G23" s="3"/>
      <c r="H23" s="1"/>
      <c r="I23" s="2"/>
    </row>
    <row r="24" spans="1:9" ht="39.75" customHeight="1" x14ac:dyDescent="0.25">
      <c r="A24" s="123" t="s">
        <v>18</v>
      </c>
      <c r="B24" s="125">
        <v>244</v>
      </c>
      <c r="C24" s="125">
        <v>223</v>
      </c>
      <c r="D24" s="3">
        <v>0</v>
      </c>
      <c r="E24" s="1"/>
      <c r="F24" s="1"/>
      <c r="G24" s="3">
        <v>0</v>
      </c>
      <c r="H24" s="1"/>
      <c r="I24" s="2"/>
    </row>
    <row r="25" spans="1:9" ht="33.75" customHeight="1" x14ac:dyDescent="0.25">
      <c r="A25" s="123" t="s">
        <v>19</v>
      </c>
      <c r="B25" s="125">
        <v>244</v>
      </c>
      <c r="C25" s="125">
        <v>223</v>
      </c>
      <c r="D25" s="3">
        <v>0</v>
      </c>
      <c r="E25" s="1"/>
      <c r="F25" s="1"/>
      <c r="G25" s="3">
        <v>0</v>
      </c>
      <c r="H25" s="1"/>
      <c r="I25" s="2"/>
    </row>
    <row r="26" spans="1:9" ht="57" customHeight="1" x14ac:dyDescent="0.25">
      <c r="A26" s="123" t="s">
        <v>20</v>
      </c>
      <c r="B26" s="125">
        <v>244</v>
      </c>
      <c r="C26" s="125">
        <v>223</v>
      </c>
      <c r="D26" s="3">
        <v>0</v>
      </c>
      <c r="E26" s="1"/>
      <c r="F26" s="1"/>
      <c r="G26" s="3">
        <v>0</v>
      </c>
      <c r="H26" s="1"/>
      <c r="I26" s="2"/>
    </row>
    <row r="27" spans="1:9" ht="65.25" customHeight="1" x14ac:dyDescent="0.25">
      <c r="A27" s="123" t="s">
        <v>21</v>
      </c>
      <c r="B27" s="125">
        <v>244</v>
      </c>
      <c r="C27" s="125">
        <v>223</v>
      </c>
      <c r="D27" s="3">
        <v>0</v>
      </c>
      <c r="E27" s="1"/>
      <c r="F27" s="1"/>
      <c r="G27" s="3">
        <v>0</v>
      </c>
      <c r="H27" s="1"/>
      <c r="I27" s="2"/>
    </row>
    <row r="28" spans="1:9" ht="71.25" customHeight="1" x14ac:dyDescent="0.25">
      <c r="A28" s="123" t="s">
        <v>22</v>
      </c>
      <c r="B28" s="125">
        <v>244</v>
      </c>
      <c r="C28" s="125">
        <v>223</v>
      </c>
      <c r="D28" s="3">
        <v>0</v>
      </c>
      <c r="E28" s="1"/>
      <c r="F28" s="1"/>
      <c r="G28" s="3">
        <v>0</v>
      </c>
      <c r="H28" s="1"/>
      <c r="I28" s="2"/>
    </row>
    <row r="29" spans="1:9" ht="126.75" customHeight="1" x14ac:dyDescent="0.25">
      <c r="A29" s="123" t="s">
        <v>23</v>
      </c>
      <c r="B29" s="125">
        <v>244</v>
      </c>
      <c r="C29" s="125">
        <v>224</v>
      </c>
      <c r="D29" s="3">
        <v>0</v>
      </c>
      <c r="E29" s="1"/>
      <c r="F29" s="1"/>
      <c r="G29" s="3">
        <v>0</v>
      </c>
      <c r="H29" s="1"/>
      <c r="I29" s="2"/>
    </row>
    <row r="30" spans="1:9" ht="75" customHeight="1" x14ac:dyDescent="0.25">
      <c r="A30" s="123" t="s">
        <v>24</v>
      </c>
      <c r="B30" s="125" t="s">
        <v>5</v>
      </c>
      <c r="C30" s="125">
        <v>225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">
        <v>0</v>
      </c>
    </row>
    <row r="31" spans="1:9" ht="18.75" customHeight="1" x14ac:dyDescent="0.25">
      <c r="A31" s="130" t="s">
        <v>6</v>
      </c>
      <c r="B31" s="125">
        <v>243</v>
      </c>
      <c r="C31" s="125">
        <v>225</v>
      </c>
      <c r="D31" s="3">
        <v>0</v>
      </c>
      <c r="E31" s="1"/>
      <c r="F31" s="1"/>
      <c r="G31" s="3">
        <v>0</v>
      </c>
      <c r="H31" s="1"/>
      <c r="I31" s="2"/>
    </row>
    <row r="32" spans="1:9" ht="18.75" x14ac:dyDescent="0.25">
      <c r="A32" s="130"/>
      <c r="B32" s="125">
        <v>244</v>
      </c>
      <c r="C32" s="125">
        <v>225</v>
      </c>
      <c r="D32" s="3">
        <v>0</v>
      </c>
      <c r="E32" s="1"/>
      <c r="F32" s="1"/>
      <c r="G32" s="3">
        <v>0</v>
      </c>
      <c r="H32" s="1"/>
      <c r="I32" s="2"/>
    </row>
    <row r="33" spans="1:9" ht="56.25" customHeight="1" x14ac:dyDescent="0.25">
      <c r="A33" s="123" t="s">
        <v>58</v>
      </c>
      <c r="B33" s="125" t="s">
        <v>5</v>
      </c>
      <c r="C33" s="125">
        <v>226</v>
      </c>
      <c r="D33" s="3">
        <v>0</v>
      </c>
      <c r="E33" s="1">
        <v>0</v>
      </c>
      <c r="F33" s="1">
        <v>0</v>
      </c>
      <c r="G33" s="3">
        <v>0</v>
      </c>
      <c r="H33" s="1">
        <v>0</v>
      </c>
      <c r="I33" s="2">
        <v>0</v>
      </c>
    </row>
    <row r="34" spans="1:9" ht="18.75" customHeight="1" x14ac:dyDescent="0.25">
      <c r="A34" s="130" t="s">
        <v>6</v>
      </c>
      <c r="B34" s="125">
        <v>243</v>
      </c>
      <c r="C34" s="125">
        <v>226</v>
      </c>
      <c r="D34" s="3">
        <v>0</v>
      </c>
      <c r="E34" s="1"/>
      <c r="F34" s="1"/>
      <c r="G34" s="3">
        <v>0</v>
      </c>
      <c r="H34" s="1"/>
      <c r="I34" s="2"/>
    </row>
    <row r="35" spans="1:9" ht="4.5" customHeight="1" x14ac:dyDescent="0.25">
      <c r="A35" s="130"/>
      <c r="B35" s="125">
        <v>244</v>
      </c>
      <c r="C35" s="125">
        <v>226</v>
      </c>
      <c r="D35" s="3">
        <v>0</v>
      </c>
      <c r="E35" s="1"/>
      <c r="F35" s="1"/>
      <c r="G35" s="3">
        <v>0</v>
      </c>
      <c r="H35" s="1"/>
      <c r="I35" s="2"/>
    </row>
    <row r="36" spans="1:9" ht="25.5" customHeight="1" x14ac:dyDescent="0.25">
      <c r="A36" s="123" t="s">
        <v>25</v>
      </c>
      <c r="B36" s="125">
        <v>244</v>
      </c>
      <c r="C36" s="125">
        <v>227</v>
      </c>
      <c r="D36" s="3">
        <v>0</v>
      </c>
      <c r="E36" s="1"/>
      <c r="F36" s="1"/>
      <c r="G36" s="3">
        <v>0</v>
      </c>
      <c r="H36" s="1"/>
      <c r="I36" s="2"/>
    </row>
    <row r="37" spans="1:9" ht="25.5" customHeight="1" x14ac:dyDescent="0.25">
      <c r="A37" s="123" t="s">
        <v>30</v>
      </c>
      <c r="B37" s="125" t="s">
        <v>5</v>
      </c>
      <c r="C37" s="125">
        <v>290</v>
      </c>
      <c r="D37" s="3">
        <v>0</v>
      </c>
      <c r="E37" s="1">
        <v>0</v>
      </c>
      <c r="F37" s="1">
        <v>0</v>
      </c>
      <c r="G37" s="3">
        <v>0</v>
      </c>
      <c r="H37" s="1">
        <v>0</v>
      </c>
      <c r="I37" s="2">
        <v>0</v>
      </c>
    </row>
    <row r="38" spans="1:9" ht="18.75" x14ac:dyDescent="0.25">
      <c r="A38" s="123" t="s">
        <v>9</v>
      </c>
      <c r="B38" s="125"/>
      <c r="C38" s="125"/>
      <c r="D38" s="3">
        <v>0</v>
      </c>
      <c r="E38" s="1"/>
      <c r="F38" s="1"/>
      <c r="G38" s="3">
        <v>0</v>
      </c>
      <c r="H38" s="1"/>
      <c r="I38" s="2"/>
    </row>
    <row r="39" spans="1:9" ht="61.5" customHeight="1" x14ac:dyDescent="0.25">
      <c r="A39" s="123" t="s">
        <v>34</v>
      </c>
      <c r="B39" s="125">
        <v>244</v>
      </c>
      <c r="C39" s="125">
        <v>296</v>
      </c>
      <c r="D39" s="3">
        <v>0</v>
      </c>
      <c r="E39" s="1"/>
      <c r="F39" s="1"/>
      <c r="G39" s="3">
        <v>0</v>
      </c>
      <c r="H39" s="1"/>
      <c r="I39" s="2"/>
    </row>
    <row r="40" spans="1:9" ht="56.25" customHeight="1" x14ac:dyDescent="0.25">
      <c r="A40" s="123" t="s">
        <v>35</v>
      </c>
      <c r="B40" s="125">
        <v>244</v>
      </c>
      <c r="C40" s="125">
        <v>297</v>
      </c>
      <c r="D40" s="3">
        <v>0</v>
      </c>
      <c r="E40" s="1"/>
      <c r="F40" s="1"/>
      <c r="G40" s="3">
        <v>0</v>
      </c>
      <c r="H40" s="1"/>
      <c r="I40" s="2"/>
    </row>
    <row r="41" spans="1:9" ht="51" customHeight="1" x14ac:dyDescent="0.25">
      <c r="A41" s="123" t="s">
        <v>59</v>
      </c>
      <c r="B41" s="125" t="s">
        <v>5</v>
      </c>
      <c r="C41" s="125">
        <v>300</v>
      </c>
      <c r="D41" s="3">
        <v>0</v>
      </c>
      <c r="E41" s="1">
        <v>0</v>
      </c>
      <c r="F41" s="1">
        <v>0</v>
      </c>
      <c r="G41" s="3">
        <v>0</v>
      </c>
      <c r="H41" s="1">
        <v>0</v>
      </c>
      <c r="I41" s="2">
        <v>0</v>
      </c>
    </row>
    <row r="42" spans="1:9" ht="27.75" customHeight="1" x14ac:dyDescent="0.25">
      <c r="A42" s="123" t="s">
        <v>9</v>
      </c>
      <c r="B42" s="125"/>
      <c r="C42" s="125"/>
      <c r="D42" s="3"/>
      <c r="E42" s="1"/>
      <c r="F42" s="1"/>
      <c r="G42" s="3"/>
      <c r="H42" s="1"/>
      <c r="I42" s="2"/>
    </row>
    <row r="43" spans="1:9" ht="66" customHeight="1" x14ac:dyDescent="0.25">
      <c r="A43" s="123" t="s">
        <v>36</v>
      </c>
      <c r="B43" s="125">
        <v>244</v>
      </c>
      <c r="C43" s="125">
        <v>310</v>
      </c>
      <c r="D43" s="3">
        <v>0</v>
      </c>
      <c r="E43" s="1"/>
      <c r="F43" s="1"/>
      <c r="G43" s="3">
        <v>0</v>
      </c>
      <c r="H43" s="1"/>
      <c r="I43" s="2"/>
    </row>
    <row r="44" spans="1:9" ht="84" customHeight="1" x14ac:dyDescent="0.25">
      <c r="A44" s="123" t="s">
        <v>68</v>
      </c>
      <c r="B44" s="125">
        <v>244</v>
      </c>
      <c r="C44" s="125">
        <v>320</v>
      </c>
      <c r="D44" s="3">
        <v>0</v>
      </c>
      <c r="E44" s="1"/>
      <c r="F44" s="1"/>
      <c r="G44" s="3">
        <v>0</v>
      </c>
      <c r="H44" s="1"/>
      <c r="I44" s="2"/>
    </row>
    <row r="45" spans="1:9" ht="73.5" customHeight="1" x14ac:dyDescent="0.25">
      <c r="A45" s="123" t="s">
        <v>60</v>
      </c>
      <c r="B45" s="125" t="s">
        <v>5</v>
      </c>
      <c r="C45" s="125">
        <v>340</v>
      </c>
      <c r="D45" s="3">
        <v>0</v>
      </c>
      <c r="E45" s="1">
        <v>0</v>
      </c>
      <c r="F45" s="1">
        <v>0</v>
      </c>
      <c r="G45" s="3">
        <v>0</v>
      </c>
      <c r="H45" s="1">
        <v>0</v>
      </c>
      <c r="I45" s="2">
        <v>0</v>
      </c>
    </row>
    <row r="46" spans="1:9" ht="18.75" x14ac:dyDescent="0.25">
      <c r="A46" s="123" t="s">
        <v>6</v>
      </c>
      <c r="B46" s="125"/>
      <c r="C46" s="125"/>
      <c r="D46" s="3"/>
      <c r="E46" s="1"/>
      <c r="F46" s="1"/>
      <c r="G46" s="3"/>
      <c r="H46" s="1"/>
      <c r="I46" s="2"/>
    </row>
    <row r="47" spans="1:9" ht="144.75" customHeight="1" x14ac:dyDescent="0.25">
      <c r="A47" s="123" t="s">
        <v>37</v>
      </c>
      <c r="B47" s="125">
        <v>244</v>
      </c>
      <c r="C47" s="125">
        <v>341</v>
      </c>
      <c r="D47" s="3">
        <v>0</v>
      </c>
      <c r="E47" s="1"/>
      <c r="F47" s="1"/>
      <c r="G47" s="3">
        <v>0</v>
      </c>
      <c r="H47" s="1"/>
      <c r="I47" s="2"/>
    </row>
    <row r="48" spans="1:9" ht="74.25" customHeight="1" x14ac:dyDescent="0.25">
      <c r="A48" s="123" t="s">
        <v>38</v>
      </c>
      <c r="B48" s="125">
        <v>244</v>
      </c>
      <c r="C48" s="125">
        <v>342</v>
      </c>
      <c r="D48" s="3">
        <v>0</v>
      </c>
      <c r="E48" s="1"/>
      <c r="F48" s="1"/>
      <c r="G48" s="3">
        <v>0</v>
      </c>
      <c r="H48" s="1"/>
      <c r="I48" s="2"/>
    </row>
    <row r="49" spans="1:9" ht="75" customHeight="1" x14ac:dyDescent="0.25">
      <c r="A49" s="123" t="s">
        <v>39</v>
      </c>
      <c r="B49" s="125">
        <v>244</v>
      </c>
      <c r="C49" s="125">
        <v>343</v>
      </c>
      <c r="D49" s="3">
        <v>0</v>
      </c>
      <c r="E49" s="1"/>
      <c r="F49" s="1"/>
      <c r="G49" s="3">
        <v>0</v>
      </c>
      <c r="H49" s="1"/>
      <c r="I49" s="2"/>
    </row>
    <row r="50" spans="1:9" ht="91.5" customHeight="1" x14ac:dyDescent="0.25">
      <c r="A50" s="123" t="s">
        <v>40</v>
      </c>
      <c r="B50" s="125">
        <v>244</v>
      </c>
      <c r="C50" s="125">
        <v>344</v>
      </c>
      <c r="D50" s="3">
        <v>0</v>
      </c>
      <c r="E50" s="1"/>
      <c r="F50" s="1"/>
      <c r="G50" s="3">
        <v>0</v>
      </c>
      <c r="H50" s="1"/>
      <c r="I50" s="2"/>
    </row>
    <row r="51" spans="1:9" ht="65.25" customHeight="1" x14ac:dyDescent="0.25">
      <c r="A51" s="123" t="s">
        <v>41</v>
      </c>
      <c r="B51" s="125">
        <v>244</v>
      </c>
      <c r="C51" s="125">
        <v>345</v>
      </c>
      <c r="D51" s="3">
        <v>0</v>
      </c>
      <c r="E51" s="1"/>
      <c r="F51" s="1"/>
      <c r="G51" s="3">
        <v>0</v>
      </c>
      <c r="H51" s="1"/>
      <c r="I51" s="2"/>
    </row>
    <row r="52" spans="1:9" ht="79.5" customHeight="1" x14ac:dyDescent="0.25">
      <c r="A52" s="123" t="s">
        <v>42</v>
      </c>
      <c r="B52" s="125">
        <v>244</v>
      </c>
      <c r="C52" s="125">
        <v>346</v>
      </c>
      <c r="D52" s="3">
        <v>0</v>
      </c>
      <c r="E52" s="1"/>
      <c r="F52" s="1"/>
      <c r="G52" s="3">
        <v>0</v>
      </c>
      <c r="H52" s="1"/>
      <c r="I52" s="2"/>
    </row>
    <row r="53" spans="1:9" ht="97.5" customHeight="1" x14ac:dyDescent="0.25">
      <c r="A53" s="123" t="s">
        <v>43</v>
      </c>
      <c r="B53" s="125">
        <v>244</v>
      </c>
      <c r="C53" s="125">
        <v>349</v>
      </c>
      <c r="D53" s="3">
        <v>0</v>
      </c>
      <c r="E53" s="1"/>
      <c r="F53" s="1"/>
      <c r="G53" s="3">
        <v>0</v>
      </c>
      <c r="H53" s="1"/>
      <c r="I53" s="2"/>
    </row>
    <row r="54" spans="1:9" ht="18.75" customHeight="1" x14ac:dyDescent="0.25">
      <c r="A54" s="151" t="s">
        <v>189</v>
      </c>
      <c r="B54" s="152"/>
      <c r="C54" s="152"/>
      <c r="D54" s="152"/>
      <c r="E54" s="152"/>
      <c r="F54" s="152"/>
      <c r="G54" s="152"/>
      <c r="H54" s="152"/>
      <c r="I54" s="153"/>
    </row>
    <row r="55" spans="1:9" ht="18.75" x14ac:dyDescent="0.25">
      <c r="A55" s="123" t="s">
        <v>8</v>
      </c>
      <c r="B55" s="125" t="s">
        <v>5</v>
      </c>
      <c r="C55" s="125">
        <v>200</v>
      </c>
      <c r="D55" s="3">
        <f>SUM(E55:F55)</f>
        <v>60842.11</v>
      </c>
      <c r="E55" s="1">
        <v>60842.11</v>
      </c>
      <c r="F55" s="1">
        <v>0</v>
      </c>
      <c r="G55" s="3">
        <f>SUM(H55:I55)</f>
        <v>60842.11</v>
      </c>
      <c r="H55" s="1">
        <v>60842.11</v>
      </c>
      <c r="I55" s="2">
        <v>0</v>
      </c>
    </row>
    <row r="56" spans="1:9" ht="18.75" x14ac:dyDescent="0.25">
      <c r="A56" s="123" t="s">
        <v>9</v>
      </c>
      <c r="B56" s="125"/>
      <c r="C56" s="125"/>
      <c r="D56" s="3"/>
      <c r="E56" s="1"/>
      <c r="F56" s="1"/>
      <c r="G56" s="3"/>
      <c r="H56" s="1"/>
      <c r="I56" s="2"/>
    </row>
    <row r="57" spans="1:9" ht="80.25" customHeight="1" x14ac:dyDescent="0.25">
      <c r="A57" s="123" t="s">
        <v>10</v>
      </c>
      <c r="B57" s="125" t="s">
        <v>5</v>
      </c>
      <c r="C57" s="125">
        <v>210</v>
      </c>
      <c r="D57" s="3">
        <v>0</v>
      </c>
      <c r="E57" s="1">
        <v>0</v>
      </c>
      <c r="F57" s="1">
        <v>0</v>
      </c>
      <c r="G57" s="3">
        <v>0</v>
      </c>
      <c r="H57" s="1">
        <v>0</v>
      </c>
      <c r="I57" s="2">
        <v>0</v>
      </c>
    </row>
    <row r="58" spans="1:9" ht="18.75" customHeight="1" x14ac:dyDescent="0.25">
      <c r="A58" s="123" t="s">
        <v>9</v>
      </c>
      <c r="B58" s="125"/>
      <c r="C58" s="125"/>
      <c r="D58" s="3"/>
      <c r="E58" s="1"/>
      <c r="F58" s="1"/>
      <c r="G58" s="3"/>
      <c r="H58" s="1"/>
      <c r="I58" s="2"/>
    </row>
    <row r="59" spans="1:9" ht="77.25" customHeight="1" x14ac:dyDescent="0.25">
      <c r="A59" s="123" t="s">
        <v>188</v>
      </c>
      <c r="B59" s="125">
        <v>244</v>
      </c>
      <c r="C59" s="125">
        <v>214</v>
      </c>
      <c r="D59" s="3">
        <v>0</v>
      </c>
      <c r="E59" s="1"/>
      <c r="F59" s="1"/>
      <c r="G59" s="3">
        <v>0</v>
      </c>
      <c r="H59" s="1"/>
      <c r="I59" s="2"/>
    </row>
    <row r="60" spans="1:9" ht="45" customHeight="1" x14ac:dyDescent="0.25">
      <c r="A60" s="123" t="s">
        <v>14</v>
      </c>
      <c r="B60" s="125" t="s">
        <v>5</v>
      </c>
      <c r="C60" s="125">
        <v>220</v>
      </c>
      <c r="D60" s="3">
        <v>0</v>
      </c>
      <c r="E60" s="1">
        <v>0</v>
      </c>
      <c r="F60" s="1">
        <v>0</v>
      </c>
      <c r="G60" s="3">
        <v>0</v>
      </c>
      <c r="H60" s="1">
        <v>0</v>
      </c>
      <c r="I60" s="2">
        <v>0</v>
      </c>
    </row>
    <row r="61" spans="1:9" ht="20.25" customHeight="1" x14ac:dyDescent="0.25">
      <c r="A61" s="123" t="s">
        <v>9</v>
      </c>
      <c r="B61" s="125"/>
      <c r="C61" s="125"/>
      <c r="D61" s="3"/>
      <c r="E61" s="1"/>
      <c r="F61" s="1"/>
      <c r="G61" s="3"/>
      <c r="H61" s="1"/>
      <c r="I61" s="2"/>
    </row>
    <row r="62" spans="1:9" ht="21.75" customHeight="1" x14ac:dyDescent="0.25">
      <c r="A62" s="123" t="s">
        <v>15</v>
      </c>
      <c r="B62" s="125">
        <v>244</v>
      </c>
      <c r="C62" s="125">
        <v>221</v>
      </c>
      <c r="D62" s="3">
        <v>0</v>
      </c>
      <c r="E62" s="1"/>
      <c r="F62" s="1"/>
      <c r="G62" s="3">
        <v>0</v>
      </c>
      <c r="H62" s="1"/>
      <c r="I62" s="2"/>
    </row>
    <row r="63" spans="1:9" ht="33.75" customHeight="1" x14ac:dyDescent="0.25">
      <c r="A63" s="123" t="s">
        <v>16</v>
      </c>
      <c r="B63" s="125">
        <v>244</v>
      </c>
      <c r="C63" s="125">
        <v>222</v>
      </c>
      <c r="D63" s="3">
        <v>0</v>
      </c>
      <c r="E63" s="1"/>
      <c r="F63" s="1"/>
      <c r="G63" s="3">
        <v>0</v>
      </c>
      <c r="H63" s="1"/>
      <c r="I63" s="2"/>
    </row>
    <row r="64" spans="1:9" ht="24.75" customHeight="1" x14ac:dyDescent="0.25">
      <c r="A64" s="123" t="s">
        <v>17</v>
      </c>
      <c r="B64" s="125" t="s">
        <v>5</v>
      </c>
      <c r="C64" s="125">
        <v>223</v>
      </c>
      <c r="D64" s="3">
        <v>0</v>
      </c>
      <c r="E64" s="1">
        <v>0</v>
      </c>
      <c r="F64" s="1">
        <v>0</v>
      </c>
      <c r="G64" s="3">
        <v>0</v>
      </c>
      <c r="H64" s="1">
        <v>0</v>
      </c>
      <c r="I64" s="2">
        <v>0</v>
      </c>
    </row>
    <row r="65" spans="1:9" ht="23.25" customHeight="1" x14ac:dyDescent="0.25">
      <c r="A65" s="123" t="s">
        <v>6</v>
      </c>
      <c r="B65" s="125"/>
      <c r="C65" s="125"/>
      <c r="D65" s="3"/>
      <c r="E65" s="1"/>
      <c r="F65" s="1"/>
      <c r="G65" s="3"/>
      <c r="H65" s="1"/>
      <c r="I65" s="2"/>
    </row>
    <row r="66" spans="1:9" ht="47.25" customHeight="1" x14ac:dyDescent="0.25">
      <c r="A66" s="123" t="s">
        <v>18</v>
      </c>
      <c r="B66" s="125">
        <v>244</v>
      </c>
      <c r="C66" s="125">
        <v>223</v>
      </c>
      <c r="D66" s="3">
        <v>0</v>
      </c>
      <c r="E66" s="1"/>
      <c r="F66" s="1"/>
      <c r="G66" s="3">
        <v>0</v>
      </c>
      <c r="H66" s="1"/>
      <c r="I66" s="2"/>
    </row>
    <row r="67" spans="1:9" ht="42" customHeight="1" x14ac:dyDescent="0.25">
      <c r="A67" s="123" t="s">
        <v>19</v>
      </c>
      <c r="B67" s="125">
        <v>244</v>
      </c>
      <c r="C67" s="125">
        <v>223</v>
      </c>
      <c r="D67" s="3">
        <v>0</v>
      </c>
      <c r="E67" s="1"/>
      <c r="F67" s="1"/>
      <c r="G67" s="3">
        <v>0</v>
      </c>
      <c r="H67" s="1"/>
      <c r="I67" s="2"/>
    </row>
    <row r="68" spans="1:9" ht="52.5" customHeight="1" x14ac:dyDescent="0.25">
      <c r="A68" s="123" t="s">
        <v>20</v>
      </c>
      <c r="B68" s="125">
        <v>244</v>
      </c>
      <c r="C68" s="125">
        <v>223</v>
      </c>
      <c r="D68" s="3">
        <v>0</v>
      </c>
      <c r="E68" s="1"/>
      <c r="F68" s="1"/>
      <c r="G68" s="3">
        <v>0</v>
      </c>
      <c r="H68" s="1"/>
      <c r="I68" s="2"/>
    </row>
    <row r="69" spans="1:9" ht="75" customHeight="1" x14ac:dyDescent="0.25">
      <c r="A69" s="123" t="s">
        <v>21</v>
      </c>
      <c r="B69" s="125">
        <v>244</v>
      </c>
      <c r="C69" s="125">
        <v>223</v>
      </c>
      <c r="D69" s="3">
        <v>0</v>
      </c>
      <c r="E69" s="1"/>
      <c r="F69" s="1"/>
      <c r="G69" s="3">
        <v>0</v>
      </c>
      <c r="H69" s="1"/>
      <c r="I69" s="2"/>
    </row>
    <row r="70" spans="1:9" ht="70.5" customHeight="1" x14ac:dyDescent="0.25">
      <c r="A70" s="123" t="s">
        <v>22</v>
      </c>
      <c r="B70" s="125">
        <v>244</v>
      </c>
      <c r="C70" s="125">
        <v>223</v>
      </c>
      <c r="D70" s="3">
        <v>0</v>
      </c>
      <c r="E70" s="1"/>
      <c r="F70" s="1"/>
      <c r="G70" s="3">
        <v>0</v>
      </c>
      <c r="H70" s="1"/>
      <c r="I70" s="2"/>
    </row>
    <row r="71" spans="1:9" ht="93.75" customHeight="1" x14ac:dyDescent="0.25">
      <c r="A71" s="123" t="s">
        <v>23</v>
      </c>
      <c r="B71" s="125">
        <v>244</v>
      </c>
      <c r="C71" s="125">
        <v>224</v>
      </c>
      <c r="D71" s="3">
        <v>0</v>
      </c>
      <c r="E71" s="1"/>
      <c r="F71" s="1"/>
      <c r="G71" s="3">
        <v>0</v>
      </c>
      <c r="H71" s="1"/>
      <c r="I71" s="2"/>
    </row>
    <row r="72" spans="1:9" ht="67.5" customHeight="1" x14ac:dyDescent="0.25">
      <c r="A72" s="123" t="s">
        <v>24</v>
      </c>
      <c r="B72" s="125" t="s">
        <v>5</v>
      </c>
      <c r="C72" s="125">
        <v>225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2">
        <v>0</v>
      </c>
    </row>
    <row r="73" spans="1:9" ht="18.75" customHeight="1" x14ac:dyDescent="0.25">
      <c r="A73" s="130" t="s">
        <v>6</v>
      </c>
      <c r="B73" s="125">
        <v>243</v>
      </c>
      <c r="C73" s="125">
        <v>225</v>
      </c>
      <c r="D73" s="3">
        <v>0</v>
      </c>
      <c r="E73" s="1"/>
      <c r="F73" s="1"/>
      <c r="G73" s="3">
        <v>0</v>
      </c>
      <c r="H73" s="1"/>
      <c r="I73" s="2"/>
    </row>
    <row r="74" spans="1:9" ht="18.75" x14ac:dyDescent="0.25">
      <c r="A74" s="130"/>
      <c r="B74" s="125">
        <v>244</v>
      </c>
      <c r="C74" s="125">
        <v>225</v>
      </c>
      <c r="D74" s="3">
        <v>0</v>
      </c>
      <c r="E74" s="1"/>
      <c r="F74" s="1"/>
      <c r="G74" s="3">
        <v>0</v>
      </c>
      <c r="H74" s="1"/>
      <c r="I74" s="2"/>
    </row>
    <row r="75" spans="1:9" ht="70.5" customHeight="1" x14ac:dyDescent="0.25">
      <c r="A75" s="123" t="s">
        <v>58</v>
      </c>
      <c r="B75" s="125" t="s">
        <v>5</v>
      </c>
      <c r="C75" s="125">
        <v>226</v>
      </c>
      <c r="D75" s="3"/>
      <c r="E75" s="1"/>
      <c r="F75" s="1"/>
      <c r="G75" s="3"/>
      <c r="H75" s="1"/>
      <c r="I75" s="2">
        <v>0</v>
      </c>
    </row>
    <row r="76" spans="1:9" ht="18.75" customHeight="1" x14ac:dyDescent="0.25">
      <c r="A76" s="130" t="s">
        <v>6</v>
      </c>
      <c r="B76" s="125">
        <v>243</v>
      </c>
      <c r="C76" s="125">
        <v>226</v>
      </c>
      <c r="D76" s="3">
        <v>0</v>
      </c>
      <c r="E76" s="1"/>
      <c r="F76" s="1"/>
      <c r="G76" s="3">
        <v>0</v>
      </c>
      <c r="H76" s="1"/>
      <c r="I76" s="2"/>
    </row>
    <row r="77" spans="1:9" ht="18.75" x14ac:dyDescent="0.25">
      <c r="A77" s="130"/>
      <c r="B77" s="125">
        <v>244</v>
      </c>
      <c r="C77" s="125">
        <v>226</v>
      </c>
      <c r="D77" s="3"/>
      <c r="E77" s="1"/>
      <c r="F77" s="1"/>
      <c r="G77" s="3"/>
      <c r="H77" s="1"/>
      <c r="I77" s="2"/>
    </row>
    <row r="78" spans="1:9" ht="18.75" x14ac:dyDescent="0.25">
      <c r="A78" s="123" t="s">
        <v>25</v>
      </c>
      <c r="B78" s="125">
        <v>244</v>
      </c>
      <c r="C78" s="125">
        <v>227</v>
      </c>
      <c r="D78" s="3">
        <v>0</v>
      </c>
      <c r="E78" s="1"/>
      <c r="F78" s="1"/>
      <c r="G78" s="3">
        <v>0</v>
      </c>
      <c r="H78" s="1"/>
      <c r="I78" s="2"/>
    </row>
    <row r="79" spans="1:9" ht="27.75" customHeight="1" x14ac:dyDescent="0.25">
      <c r="A79" s="123" t="s">
        <v>30</v>
      </c>
      <c r="B79" s="125" t="s">
        <v>5</v>
      </c>
      <c r="C79" s="125">
        <v>290</v>
      </c>
      <c r="D79" s="3">
        <v>0</v>
      </c>
      <c r="E79" s="1">
        <v>0</v>
      </c>
      <c r="F79" s="1">
        <v>0</v>
      </c>
      <c r="G79" s="3">
        <v>0</v>
      </c>
      <c r="H79" s="1">
        <v>0</v>
      </c>
      <c r="I79" s="2">
        <v>0</v>
      </c>
    </row>
    <row r="80" spans="1:9" ht="18.75" x14ac:dyDescent="0.25">
      <c r="A80" s="123" t="s">
        <v>9</v>
      </c>
      <c r="B80" s="125"/>
      <c r="C80" s="125"/>
      <c r="D80" s="3">
        <v>0</v>
      </c>
      <c r="E80" s="1"/>
      <c r="F80" s="1"/>
      <c r="G80" s="3">
        <v>0</v>
      </c>
      <c r="H80" s="1"/>
      <c r="I80" s="2"/>
    </row>
    <row r="81" spans="1:9" ht="74.25" customHeight="1" x14ac:dyDescent="0.25">
      <c r="A81" s="123" t="s">
        <v>34</v>
      </c>
      <c r="B81" s="125">
        <v>244</v>
      </c>
      <c r="C81" s="125">
        <v>296</v>
      </c>
      <c r="D81" s="3">
        <v>0</v>
      </c>
      <c r="E81" s="1"/>
      <c r="F81" s="1"/>
      <c r="G81" s="3">
        <v>0</v>
      </c>
      <c r="H81" s="1"/>
      <c r="I81" s="2"/>
    </row>
    <row r="82" spans="1:9" ht="70.5" customHeight="1" x14ac:dyDescent="0.25">
      <c r="A82" s="123" t="s">
        <v>35</v>
      </c>
      <c r="B82" s="125">
        <v>244</v>
      </c>
      <c r="C82" s="125">
        <v>297</v>
      </c>
      <c r="D82" s="3">
        <v>0</v>
      </c>
      <c r="E82" s="1"/>
      <c r="F82" s="1"/>
      <c r="G82" s="3">
        <v>0</v>
      </c>
      <c r="H82" s="1"/>
      <c r="I82" s="2"/>
    </row>
    <row r="83" spans="1:9" ht="57" customHeight="1" x14ac:dyDescent="0.25">
      <c r="A83" s="123" t="s">
        <v>59</v>
      </c>
      <c r="B83" s="125" t="s">
        <v>5</v>
      </c>
      <c r="C83" s="125">
        <v>300</v>
      </c>
      <c r="D83" s="3">
        <f>SUM(E83:F83)</f>
        <v>60842.11</v>
      </c>
      <c r="E83" s="1">
        <v>60842.11</v>
      </c>
      <c r="F83" s="1">
        <v>0</v>
      </c>
      <c r="G83" s="3">
        <f>SUM(H83:I83)</f>
        <v>60842.11</v>
      </c>
      <c r="H83" s="1">
        <v>60842.11</v>
      </c>
      <c r="I83" s="2">
        <v>0</v>
      </c>
    </row>
    <row r="84" spans="1:9" ht="22.5" customHeight="1" x14ac:dyDescent="0.25">
      <c r="A84" s="123" t="s">
        <v>9</v>
      </c>
      <c r="B84" s="125"/>
      <c r="C84" s="125"/>
      <c r="D84" s="3"/>
      <c r="E84" s="1"/>
      <c r="F84" s="1"/>
      <c r="G84" s="3"/>
      <c r="H84" s="1"/>
      <c r="I84" s="2"/>
    </row>
    <row r="85" spans="1:9" ht="58.5" customHeight="1" x14ac:dyDescent="0.25">
      <c r="A85" s="123" t="s">
        <v>36</v>
      </c>
      <c r="B85" s="125">
        <v>244</v>
      </c>
      <c r="C85" s="125">
        <v>310</v>
      </c>
      <c r="D85" s="3">
        <f>SUM(E85:F85)</f>
        <v>60842.11</v>
      </c>
      <c r="E85" s="1">
        <v>60842.11</v>
      </c>
      <c r="F85" s="1"/>
      <c r="G85" s="3">
        <f>SUM(H85:I85)</f>
        <v>60842.11</v>
      </c>
      <c r="H85" s="1">
        <v>60842.11</v>
      </c>
      <c r="I85" s="2"/>
    </row>
    <row r="86" spans="1:9" ht="83.25" customHeight="1" x14ac:dyDescent="0.25">
      <c r="A86" s="123" t="s">
        <v>68</v>
      </c>
      <c r="B86" s="125">
        <v>244</v>
      </c>
      <c r="C86" s="125">
        <v>320</v>
      </c>
      <c r="D86" s="3">
        <v>0</v>
      </c>
      <c r="E86" s="1"/>
      <c r="F86" s="1"/>
      <c r="G86" s="3">
        <v>0</v>
      </c>
      <c r="H86" s="1"/>
      <c r="I86" s="2"/>
    </row>
    <row r="87" spans="1:9" ht="90" customHeight="1" x14ac:dyDescent="0.25">
      <c r="A87" s="123" t="s">
        <v>60</v>
      </c>
      <c r="B87" s="125" t="s">
        <v>5</v>
      </c>
      <c r="C87" s="125">
        <v>340</v>
      </c>
      <c r="D87" s="3">
        <v>0</v>
      </c>
      <c r="E87" s="1">
        <v>0</v>
      </c>
      <c r="F87" s="1">
        <v>0</v>
      </c>
      <c r="G87" s="3">
        <v>0</v>
      </c>
      <c r="H87" s="1">
        <v>0</v>
      </c>
      <c r="I87" s="2">
        <v>0</v>
      </c>
    </row>
    <row r="88" spans="1:9" ht="18.75" x14ac:dyDescent="0.25">
      <c r="A88" s="123" t="s">
        <v>6</v>
      </c>
      <c r="B88" s="125"/>
      <c r="C88" s="125"/>
      <c r="D88" s="3"/>
      <c r="E88" s="1"/>
      <c r="F88" s="1"/>
      <c r="G88" s="3"/>
      <c r="H88" s="1"/>
      <c r="I88" s="2"/>
    </row>
    <row r="89" spans="1:9" ht="132" customHeight="1" x14ac:dyDescent="0.25">
      <c r="A89" s="123" t="s">
        <v>37</v>
      </c>
      <c r="B89" s="125">
        <v>244</v>
      </c>
      <c r="C89" s="125">
        <v>341</v>
      </c>
      <c r="D89" s="3">
        <v>0</v>
      </c>
      <c r="E89" s="1"/>
      <c r="F89" s="1"/>
      <c r="G89" s="3">
        <v>0</v>
      </c>
      <c r="H89" s="1"/>
      <c r="I89" s="2"/>
    </row>
    <row r="90" spans="1:9" ht="65.25" customHeight="1" x14ac:dyDescent="0.25">
      <c r="A90" s="123" t="s">
        <v>38</v>
      </c>
      <c r="B90" s="125">
        <v>244</v>
      </c>
      <c r="C90" s="125">
        <v>342</v>
      </c>
      <c r="D90" s="3">
        <v>0</v>
      </c>
      <c r="E90" s="1"/>
      <c r="F90" s="1"/>
      <c r="G90" s="3">
        <v>0</v>
      </c>
      <c r="H90" s="1"/>
      <c r="I90" s="2"/>
    </row>
    <row r="91" spans="1:9" ht="84.75" customHeight="1" x14ac:dyDescent="0.25">
      <c r="A91" s="123" t="s">
        <v>39</v>
      </c>
      <c r="B91" s="125">
        <v>244</v>
      </c>
      <c r="C91" s="125">
        <v>343</v>
      </c>
      <c r="D91" s="3">
        <v>0</v>
      </c>
      <c r="E91" s="1"/>
      <c r="F91" s="1"/>
      <c r="G91" s="3">
        <v>0</v>
      </c>
      <c r="H91" s="1"/>
      <c r="I91" s="2"/>
    </row>
    <row r="92" spans="1:9" ht="84.75" customHeight="1" x14ac:dyDescent="0.25">
      <c r="A92" s="123" t="s">
        <v>40</v>
      </c>
      <c r="B92" s="125">
        <v>244</v>
      </c>
      <c r="C92" s="125">
        <v>344</v>
      </c>
      <c r="D92" s="3">
        <v>0</v>
      </c>
      <c r="E92" s="1"/>
      <c r="F92" s="1"/>
      <c r="G92" s="3">
        <v>0</v>
      </c>
      <c r="H92" s="1"/>
      <c r="I92" s="2"/>
    </row>
    <row r="93" spans="1:9" ht="71.25" customHeight="1" x14ac:dyDescent="0.25">
      <c r="A93" s="123" t="s">
        <v>41</v>
      </c>
      <c r="B93" s="125">
        <v>244</v>
      </c>
      <c r="C93" s="125">
        <v>345</v>
      </c>
      <c r="D93" s="3">
        <v>0</v>
      </c>
      <c r="E93" s="1"/>
      <c r="F93" s="1"/>
      <c r="G93" s="3">
        <v>0</v>
      </c>
      <c r="H93" s="1"/>
      <c r="I93" s="2"/>
    </row>
    <row r="94" spans="1:9" ht="87" customHeight="1" x14ac:dyDescent="0.25">
      <c r="A94" s="123" t="s">
        <v>42</v>
      </c>
      <c r="B94" s="125">
        <v>244</v>
      </c>
      <c r="C94" s="125">
        <v>346</v>
      </c>
      <c r="D94" s="3">
        <v>0</v>
      </c>
      <c r="E94" s="1"/>
      <c r="F94" s="1"/>
      <c r="G94" s="3">
        <v>0</v>
      </c>
      <c r="H94" s="1"/>
      <c r="I94" s="2"/>
    </row>
    <row r="95" spans="1:9" ht="126" customHeight="1" thickBot="1" x14ac:dyDescent="0.3">
      <c r="A95" s="29" t="s">
        <v>43</v>
      </c>
      <c r="B95" s="30">
        <v>244</v>
      </c>
      <c r="C95" s="30">
        <v>349</v>
      </c>
      <c r="D95" s="31">
        <v>0</v>
      </c>
      <c r="E95" s="32"/>
      <c r="F95" s="32"/>
      <c r="G95" s="31">
        <v>0</v>
      </c>
      <c r="H95" s="32"/>
      <c r="I95" s="76"/>
    </row>
    <row r="96" spans="1:9" ht="18.75" x14ac:dyDescent="0.25">
      <c r="A96" s="12"/>
      <c r="B96" s="16"/>
      <c r="C96" s="16"/>
      <c r="D96" s="57"/>
      <c r="E96" s="33"/>
      <c r="F96" s="33"/>
      <c r="G96" s="57"/>
      <c r="H96" s="33"/>
      <c r="I96" s="33"/>
    </row>
    <row r="97" spans="1:9" ht="18.75" x14ac:dyDescent="0.25">
      <c r="A97" s="12"/>
      <c r="B97" s="16"/>
      <c r="C97" s="16"/>
      <c r="D97" s="57"/>
      <c r="E97" s="33"/>
      <c r="F97" s="33"/>
      <c r="G97" s="57"/>
      <c r="H97" s="33"/>
      <c r="I97" s="33"/>
    </row>
    <row r="98" spans="1:9" ht="37.5" x14ac:dyDescent="0.3">
      <c r="A98" s="26" t="s">
        <v>52</v>
      </c>
      <c r="B98" s="132"/>
      <c r="C98" s="132"/>
      <c r="D98" s="8"/>
      <c r="E98" s="132" t="s">
        <v>247</v>
      </c>
      <c r="F98" s="132"/>
      <c r="G98" s="5"/>
      <c r="H98" s="5"/>
      <c r="I98" s="5"/>
    </row>
    <row r="99" spans="1:9" ht="18.75" x14ac:dyDescent="0.3">
      <c r="A99" s="26"/>
      <c r="B99" s="139" t="s">
        <v>53</v>
      </c>
      <c r="C99" s="139"/>
      <c r="D99" s="8"/>
      <c r="E99" s="139" t="s">
        <v>54</v>
      </c>
      <c r="F99" s="139"/>
      <c r="G99" s="5"/>
      <c r="H99" s="5"/>
      <c r="I99" s="5"/>
    </row>
    <row r="100" spans="1:9" ht="18.75" x14ac:dyDescent="0.3">
      <c r="A100" s="26"/>
      <c r="B100" s="8"/>
      <c r="C100" s="8"/>
      <c r="D100" s="8"/>
      <c r="E100" s="8"/>
      <c r="F100" s="8"/>
      <c r="G100" s="5"/>
      <c r="H100" s="5"/>
      <c r="I100" s="5"/>
    </row>
    <row r="101" spans="1:9" ht="37.5" customHeight="1" x14ac:dyDescent="0.3">
      <c r="A101" s="26" t="s">
        <v>55</v>
      </c>
      <c r="B101" s="132"/>
      <c r="C101" s="132"/>
      <c r="D101" s="8"/>
      <c r="E101" s="132"/>
      <c r="F101" s="132"/>
      <c r="G101" s="5"/>
      <c r="H101" s="5"/>
      <c r="I101" s="5"/>
    </row>
    <row r="102" spans="1:9" ht="18.75" x14ac:dyDescent="0.3">
      <c r="A102" s="26"/>
      <c r="B102" s="139" t="s">
        <v>53</v>
      </c>
      <c r="C102" s="139"/>
      <c r="D102" s="8"/>
      <c r="E102" s="139" t="s">
        <v>54</v>
      </c>
      <c r="F102" s="139"/>
      <c r="G102" s="5"/>
      <c r="H102" s="5"/>
      <c r="I102" s="5"/>
    </row>
    <row r="103" spans="1:9" ht="18.75" x14ac:dyDescent="0.3">
      <c r="A103" s="26"/>
      <c r="B103" s="124"/>
      <c r="C103" s="124"/>
      <c r="D103" s="8"/>
      <c r="E103" s="124"/>
      <c r="F103" s="124"/>
      <c r="G103" s="5"/>
      <c r="H103" s="5"/>
      <c r="I103" s="5"/>
    </row>
    <row r="104" spans="1:9" ht="18.75" x14ac:dyDescent="0.3">
      <c r="A104" s="26" t="s">
        <v>56</v>
      </c>
      <c r="B104" s="132"/>
      <c r="C104" s="132"/>
      <c r="D104" s="8"/>
      <c r="E104" s="132"/>
      <c r="F104" s="132"/>
      <c r="G104" s="5"/>
      <c r="H104" s="5"/>
      <c r="I104" s="5"/>
    </row>
    <row r="105" spans="1:9" ht="18.75" x14ac:dyDescent="0.3">
      <c r="A105" s="26"/>
      <c r="B105" s="139" t="s">
        <v>53</v>
      </c>
      <c r="C105" s="139"/>
      <c r="D105" s="8"/>
      <c r="E105" s="139" t="s">
        <v>54</v>
      </c>
      <c r="F105" s="139"/>
      <c r="G105" s="5"/>
      <c r="H105" s="5"/>
      <c r="I105" s="5"/>
    </row>
    <row r="106" spans="1:9" ht="18.75" x14ac:dyDescent="0.3">
      <c r="A106" s="26" t="s">
        <v>57</v>
      </c>
      <c r="B106" s="8"/>
      <c r="C106" s="8"/>
      <c r="D106" s="8"/>
      <c r="E106" s="8"/>
      <c r="F106" s="8"/>
      <c r="G106" s="5"/>
      <c r="H106" s="5"/>
      <c r="I106" s="5"/>
    </row>
    <row r="107" spans="1:9" ht="18.75" x14ac:dyDescent="0.3">
      <c r="A107" s="140"/>
      <c r="B107" s="140"/>
      <c r="C107" s="8"/>
      <c r="D107" s="8"/>
      <c r="E107" s="8"/>
      <c r="F107" s="8"/>
      <c r="G107" s="5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5"/>
      <c r="E109" s="5"/>
      <c r="F109" s="5"/>
      <c r="G109" s="5"/>
      <c r="H109" s="5"/>
      <c r="I109" s="5"/>
    </row>
  </sheetData>
  <mergeCells count="31">
    <mergeCell ref="A54:I54"/>
    <mergeCell ref="A1:I1"/>
    <mergeCell ref="A2:I2"/>
    <mergeCell ref="C3:G3"/>
    <mergeCell ref="A5:A7"/>
    <mergeCell ref="B5:B7"/>
    <mergeCell ref="C5:C7"/>
    <mergeCell ref="D5:D7"/>
    <mergeCell ref="E5:F5"/>
    <mergeCell ref="G5:G7"/>
    <mergeCell ref="H5:I5"/>
    <mergeCell ref="E6:F6"/>
    <mergeCell ref="H6:I6"/>
    <mergeCell ref="A12:I12"/>
    <mergeCell ref="A31:A32"/>
    <mergeCell ref="A34:A35"/>
    <mergeCell ref="A73:A74"/>
    <mergeCell ref="A76:A77"/>
    <mergeCell ref="B98:C98"/>
    <mergeCell ref="E98:F98"/>
    <mergeCell ref="B99:C99"/>
    <mergeCell ref="E99:F99"/>
    <mergeCell ref="B105:C105"/>
    <mergeCell ref="E105:F105"/>
    <mergeCell ref="A107:B107"/>
    <mergeCell ref="B101:C101"/>
    <mergeCell ref="E101:F101"/>
    <mergeCell ref="B102:C102"/>
    <mergeCell ref="E102:F102"/>
    <mergeCell ref="B104:C104"/>
    <mergeCell ref="E104:F10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7"/>
  <sheetViews>
    <sheetView topLeftCell="A97" zoomScaleNormal="100" workbookViewId="0">
      <selection activeCell="E104" sqref="E104:F104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9" width="18.5703125" style="5" customWidth="1"/>
    <col min="10" max="16384" width="8.85546875" style="5"/>
  </cols>
  <sheetData>
    <row r="1" spans="1:9" ht="18.75" x14ac:dyDescent="0.25">
      <c r="A1" s="129" t="s">
        <v>282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29" t="s">
        <v>297</v>
      </c>
      <c r="B2" s="129"/>
      <c r="C2" s="129"/>
      <c r="D2" s="129"/>
      <c r="E2" s="129"/>
      <c r="F2" s="129"/>
      <c r="G2" s="129"/>
      <c r="H2" s="129"/>
      <c r="I2" s="129"/>
    </row>
    <row r="3" spans="1:9" ht="15.75" x14ac:dyDescent="0.25">
      <c r="A3" s="27"/>
      <c r="C3" s="131" t="s">
        <v>243</v>
      </c>
      <c r="D3" s="131"/>
      <c r="E3" s="131"/>
      <c r="F3" s="131"/>
      <c r="G3" s="131"/>
    </row>
    <row r="4" spans="1:9" ht="19.5" thickBot="1" x14ac:dyDescent="0.3">
      <c r="A4" s="4"/>
      <c r="F4" s="4"/>
      <c r="G4" s="4"/>
      <c r="I4" s="4" t="s">
        <v>51</v>
      </c>
    </row>
    <row r="5" spans="1:9" ht="30.6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249</v>
      </c>
      <c r="F5" s="126"/>
      <c r="G5" s="126" t="s">
        <v>1</v>
      </c>
      <c r="H5" s="126" t="s">
        <v>252</v>
      </c>
      <c r="I5" s="128"/>
    </row>
    <row r="6" spans="1:9" ht="15.75" x14ac:dyDescent="0.25">
      <c r="A6" s="154"/>
      <c r="B6" s="155"/>
      <c r="C6" s="156"/>
      <c r="D6" s="155"/>
      <c r="E6" s="155" t="s">
        <v>6</v>
      </c>
      <c r="F6" s="155"/>
      <c r="G6" s="155"/>
      <c r="H6" s="155" t="s">
        <v>6</v>
      </c>
      <c r="I6" s="157"/>
    </row>
    <row r="7" spans="1:9" ht="212.45" customHeight="1" thickBot="1" x14ac:dyDescent="0.3">
      <c r="A7" s="134"/>
      <c r="B7" s="127"/>
      <c r="C7" s="136"/>
      <c r="D7" s="127"/>
      <c r="E7" s="81" t="s">
        <v>185</v>
      </c>
      <c r="F7" s="81" t="s">
        <v>186</v>
      </c>
      <c r="G7" s="127"/>
      <c r="H7" s="81" t="s">
        <v>185</v>
      </c>
      <c r="I7" s="34" t="s">
        <v>186</v>
      </c>
    </row>
    <row r="8" spans="1:9" ht="19.5" thickBot="1" x14ac:dyDescent="0.3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70">
        <v>9</v>
      </c>
    </row>
    <row r="9" spans="1:9" ht="19.5" thickBot="1" x14ac:dyDescent="0.3">
      <c r="A9" s="71" t="s">
        <v>173</v>
      </c>
      <c r="B9" s="72" t="s">
        <v>5</v>
      </c>
      <c r="C9" s="72" t="s">
        <v>5</v>
      </c>
      <c r="D9" s="73">
        <f>SUM(E9:F9)</f>
        <v>50000</v>
      </c>
      <c r="E9" s="73">
        <v>50000</v>
      </c>
      <c r="F9" s="74"/>
      <c r="G9" s="73">
        <f>SUM(H9:I9)</f>
        <v>50000</v>
      </c>
      <c r="H9" s="73">
        <v>50000</v>
      </c>
      <c r="I9" s="75"/>
    </row>
    <row r="10" spans="1:9" ht="18.75" x14ac:dyDescent="0.25">
      <c r="A10" s="79" t="s">
        <v>7</v>
      </c>
      <c r="B10" s="83" t="s">
        <v>5</v>
      </c>
      <c r="C10" s="83">
        <v>900</v>
      </c>
      <c r="D10" s="73">
        <f>SUM(E10:F10)</f>
        <v>50000</v>
      </c>
      <c r="E10" s="73">
        <v>50000</v>
      </c>
      <c r="F10" s="74"/>
      <c r="G10" s="73">
        <f>SUM(H10:I10)</f>
        <v>50000</v>
      </c>
      <c r="H10" s="73">
        <v>50000</v>
      </c>
      <c r="I10" s="2">
        <v>0</v>
      </c>
    </row>
    <row r="11" spans="1:9" ht="18.75" x14ac:dyDescent="0.25">
      <c r="A11" s="79" t="s">
        <v>6</v>
      </c>
      <c r="B11" s="83"/>
      <c r="C11" s="83"/>
      <c r="D11" s="3"/>
      <c r="E11" s="1"/>
      <c r="F11" s="1"/>
      <c r="G11" s="3"/>
      <c r="H11" s="1"/>
      <c r="I11" s="2"/>
    </row>
    <row r="12" spans="1:9" ht="33.6" customHeight="1" x14ac:dyDescent="0.25">
      <c r="A12" s="151" t="s">
        <v>187</v>
      </c>
      <c r="B12" s="152"/>
      <c r="C12" s="152"/>
      <c r="D12" s="152"/>
      <c r="E12" s="152"/>
      <c r="F12" s="152"/>
      <c r="G12" s="152"/>
      <c r="H12" s="152"/>
      <c r="I12" s="153"/>
    </row>
    <row r="13" spans="1:9" ht="18.75" x14ac:dyDescent="0.25">
      <c r="A13" s="79" t="s">
        <v>8</v>
      </c>
      <c r="B13" s="83" t="s">
        <v>5</v>
      </c>
      <c r="C13" s="83">
        <v>200</v>
      </c>
      <c r="D13" s="3">
        <v>0</v>
      </c>
      <c r="E13" s="1">
        <v>0</v>
      </c>
      <c r="F13" s="1">
        <v>0</v>
      </c>
      <c r="G13" s="3">
        <v>0</v>
      </c>
      <c r="H13" s="1">
        <v>0</v>
      </c>
      <c r="I13" s="2">
        <v>0</v>
      </c>
    </row>
    <row r="14" spans="1:9" ht="14.45" customHeight="1" x14ac:dyDescent="0.25">
      <c r="A14" s="79" t="s">
        <v>9</v>
      </c>
      <c r="B14" s="83"/>
      <c r="C14" s="83"/>
      <c r="D14" s="3"/>
      <c r="E14" s="1"/>
      <c r="F14" s="1"/>
      <c r="G14" s="3"/>
      <c r="H14" s="1"/>
      <c r="I14" s="2"/>
    </row>
    <row r="15" spans="1:9" ht="75" x14ac:dyDescent="0.25">
      <c r="A15" s="79" t="s">
        <v>10</v>
      </c>
      <c r="B15" s="83" t="s">
        <v>5</v>
      </c>
      <c r="C15" s="83">
        <v>210</v>
      </c>
      <c r="D15" s="3">
        <v>0</v>
      </c>
      <c r="E15" s="1">
        <v>0</v>
      </c>
      <c r="F15" s="1">
        <v>0</v>
      </c>
      <c r="G15" s="3">
        <v>0</v>
      </c>
      <c r="H15" s="1">
        <v>0</v>
      </c>
      <c r="I15" s="2">
        <v>0</v>
      </c>
    </row>
    <row r="16" spans="1:9" ht="18.75" x14ac:dyDescent="0.25">
      <c r="A16" s="79" t="s">
        <v>9</v>
      </c>
      <c r="B16" s="83"/>
      <c r="C16" s="83"/>
      <c r="D16" s="3"/>
      <c r="E16" s="1"/>
      <c r="F16" s="1"/>
      <c r="G16" s="3"/>
      <c r="H16" s="1"/>
      <c r="I16" s="2"/>
    </row>
    <row r="17" spans="1:9" ht="93.75" x14ac:dyDescent="0.25">
      <c r="A17" s="79" t="s">
        <v>188</v>
      </c>
      <c r="B17" s="83">
        <v>244</v>
      </c>
      <c r="C17" s="83">
        <v>214</v>
      </c>
      <c r="D17" s="3">
        <v>0</v>
      </c>
      <c r="E17" s="1"/>
      <c r="F17" s="1"/>
      <c r="G17" s="3">
        <v>0</v>
      </c>
      <c r="H17" s="1"/>
      <c r="I17" s="2"/>
    </row>
    <row r="18" spans="1:9" ht="37.5" x14ac:dyDescent="0.25">
      <c r="A18" s="79" t="s">
        <v>14</v>
      </c>
      <c r="B18" s="83" t="s">
        <v>5</v>
      </c>
      <c r="C18" s="83">
        <v>220</v>
      </c>
      <c r="D18" s="3">
        <v>0</v>
      </c>
      <c r="E18" s="1">
        <v>0</v>
      </c>
      <c r="F18" s="1">
        <v>0</v>
      </c>
      <c r="G18" s="3">
        <v>0</v>
      </c>
      <c r="H18" s="1">
        <v>0</v>
      </c>
      <c r="I18" s="2">
        <v>0</v>
      </c>
    </row>
    <row r="19" spans="1:9" ht="18.75" x14ac:dyDescent="0.25">
      <c r="A19" s="79" t="s">
        <v>9</v>
      </c>
      <c r="B19" s="83"/>
      <c r="C19" s="83"/>
      <c r="D19" s="3"/>
      <c r="E19" s="1"/>
      <c r="F19" s="1"/>
      <c r="G19" s="3"/>
      <c r="H19" s="1"/>
      <c r="I19" s="2"/>
    </row>
    <row r="20" spans="1:9" ht="18.75" x14ac:dyDescent="0.25">
      <c r="A20" s="79" t="s">
        <v>15</v>
      </c>
      <c r="B20" s="83">
        <v>244</v>
      </c>
      <c r="C20" s="83">
        <v>221</v>
      </c>
      <c r="D20" s="3">
        <v>0</v>
      </c>
      <c r="E20" s="1"/>
      <c r="F20" s="1"/>
      <c r="G20" s="3">
        <v>0</v>
      </c>
      <c r="H20" s="1"/>
      <c r="I20" s="2"/>
    </row>
    <row r="21" spans="1:9" ht="37.5" x14ac:dyDescent="0.25">
      <c r="A21" s="79" t="s">
        <v>16</v>
      </c>
      <c r="B21" s="83">
        <v>244</v>
      </c>
      <c r="C21" s="83">
        <v>222</v>
      </c>
      <c r="D21" s="3">
        <v>0</v>
      </c>
      <c r="E21" s="1"/>
      <c r="F21" s="1"/>
      <c r="G21" s="3">
        <v>0</v>
      </c>
      <c r="H21" s="1"/>
      <c r="I21" s="2"/>
    </row>
    <row r="22" spans="1:9" ht="37.5" x14ac:dyDescent="0.25">
      <c r="A22" s="79" t="s">
        <v>17</v>
      </c>
      <c r="B22" s="83" t="s">
        <v>5</v>
      </c>
      <c r="C22" s="83">
        <v>223</v>
      </c>
      <c r="D22" s="3">
        <v>0</v>
      </c>
      <c r="E22" s="1">
        <v>0</v>
      </c>
      <c r="F22" s="1">
        <v>0</v>
      </c>
      <c r="G22" s="3">
        <v>0</v>
      </c>
      <c r="H22" s="1">
        <v>0</v>
      </c>
      <c r="I22" s="2">
        <v>0</v>
      </c>
    </row>
    <row r="23" spans="1:9" ht="18.75" x14ac:dyDescent="0.25">
      <c r="A23" s="79" t="s">
        <v>6</v>
      </c>
      <c r="B23" s="83"/>
      <c r="C23" s="83"/>
      <c r="D23" s="3"/>
      <c r="E23" s="1"/>
      <c r="F23" s="1"/>
      <c r="G23" s="3"/>
      <c r="H23" s="1"/>
      <c r="I23" s="2"/>
    </row>
    <row r="24" spans="1:9" ht="56.25" x14ac:dyDescent="0.25">
      <c r="A24" s="79" t="s">
        <v>18</v>
      </c>
      <c r="B24" s="83">
        <v>244</v>
      </c>
      <c r="C24" s="83">
        <v>223</v>
      </c>
      <c r="D24" s="3">
        <v>0</v>
      </c>
      <c r="E24" s="1"/>
      <c r="F24" s="1"/>
      <c r="G24" s="3">
        <v>0</v>
      </c>
      <c r="H24" s="1"/>
      <c r="I24" s="2"/>
    </row>
    <row r="25" spans="1:9" ht="37.5" x14ac:dyDescent="0.25">
      <c r="A25" s="79" t="s">
        <v>19</v>
      </c>
      <c r="B25" s="83">
        <v>244</v>
      </c>
      <c r="C25" s="83">
        <v>223</v>
      </c>
      <c r="D25" s="3">
        <v>0</v>
      </c>
      <c r="E25" s="1"/>
      <c r="F25" s="1"/>
      <c r="G25" s="3">
        <v>0</v>
      </c>
      <c r="H25" s="1"/>
      <c r="I25" s="2"/>
    </row>
    <row r="26" spans="1:9" ht="65.45" customHeight="1" x14ac:dyDescent="0.25">
      <c r="A26" s="79" t="s">
        <v>20</v>
      </c>
      <c r="B26" s="83">
        <v>244</v>
      </c>
      <c r="C26" s="83">
        <v>223</v>
      </c>
      <c r="D26" s="3">
        <v>0</v>
      </c>
      <c r="E26" s="1"/>
      <c r="F26" s="1"/>
      <c r="G26" s="3">
        <v>0</v>
      </c>
      <c r="H26" s="1"/>
      <c r="I26" s="2"/>
    </row>
    <row r="27" spans="1:9" ht="75" x14ac:dyDescent="0.25">
      <c r="A27" s="79" t="s">
        <v>21</v>
      </c>
      <c r="B27" s="83">
        <v>244</v>
      </c>
      <c r="C27" s="83">
        <v>223</v>
      </c>
      <c r="D27" s="3">
        <v>0</v>
      </c>
      <c r="E27" s="1"/>
      <c r="F27" s="1"/>
      <c r="G27" s="3">
        <v>0</v>
      </c>
      <c r="H27" s="1"/>
      <c r="I27" s="2"/>
    </row>
    <row r="28" spans="1:9" ht="56.25" x14ac:dyDescent="0.25">
      <c r="A28" s="79" t="s">
        <v>22</v>
      </c>
      <c r="B28" s="83">
        <v>244</v>
      </c>
      <c r="C28" s="83">
        <v>223</v>
      </c>
      <c r="D28" s="3">
        <v>0</v>
      </c>
      <c r="E28" s="1"/>
      <c r="F28" s="1"/>
      <c r="G28" s="3">
        <v>0</v>
      </c>
      <c r="H28" s="1"/>
      <c r="I28" s="2"/>
    </row>
    <row r="29" spans="1:9" ht="168.75" x14ac:dyDescent="0.25">
      <c r="A29" s="79" t="s">
        <v>23</v>
      </c>
      <c r="B29" s="83">
        <v>244</v>
      </c>
      <c r="C29" s="83">
        <v>224</v>
      </c>
      <c r="D29" s="3">
        <v>0</v>
      </c>
      <c r="E29" s="1"/>
      <c r="F29" s="1"/>
      <c r="G29" s="3">
        <v>0</v>
      </c>
      <c r="H29" s="1"/>
      <c r="I29" s="2"/>
    </row>
    <row r="30" spans="1:9" ht="56.25" x14ac:dyDescent="0.25">
      <c r="A30" s="79" t="s">
        <v>24</v>
      </c>
      <c r="B30" s="83" t="s">
        <v>5</v>
      </c>
      <c r="C30" s="83">
        <v>225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">
        <v>0</v>
      </c>
    </row>
    <row r="31" spans="1:9" ht="18.75" x14ac:dyDescent="0.25">
      <c r="A31" s="130" t="s">
        <v>6</v>
      </c>
      <c r="B31" s="83">
        <v>243</v>
      </c>
      <c r="C31" s="83">
        <v>225</v>
      </c>
      <c r="D31" s="3">
        <v>0</v>
      </c>
      <c r="E31" s="1"/>
      <c r="F31" s="1"/>
      <c r="G31" s="3">
        <v>0</v>
      </c>
      <c r="H31" s="1"/>
      <c r="I31" s="2"/>
    </row>
    <row r="32" spans="1:9" ht="18.75" x14ac:dyDescent="0.25">
      <c r="A32" s="130"/>
      <c r="B32" s="83">
        <v>244</v>
      </c>
      <c r="C32" s="83">
        <v>225</v>
      </c>
      <c r="D32" s="3">
        <v>0</v>
      </c>
      <c r="E32" s="1"/>
      <c r="F32" s="1"/>
      <c r="G32" s="3">
        <v>0</v>
      </c>
      <c r="H32" s="1"/>
      <c r="I32" s="2"/>
    </row>
    <row r="33" spans="1:9" ht="37.5" x14ac:dyDescent="0.25">
      <c r="A33" s="79" t="s">
        <v>58</v>
      </c>
      <c r="B33" s="83" t="s">
        <v>5</v>
      </c>
      <c r="C33" s="83">
        <v>226</v>
      </c>
      <c r="D33" s="3">
        <v>0</v>
      </c>
      <c r="E33" s="1">
        <v>0</v>
      </c>
      <c r="F33" s="1">
        <v>0</v>
      </c>
      <c r="G33" s="3">
        <v>0</v>
      </c>
      <c r="H33" s="1">
        <v>0</v>
      </c>
      <c r="I33" s="2">
        <v>0</v>
      </c>
    </row>
    <row r="34" spans="1:9" ht="18.75" x14ac:dyDescent="0.25">
      <c r="A34" s="130" t="s">
        <v>6</v>
      </c>
      <c r="B34" s="83">
        <v>243</v>
      </c>
      <c r="C34" s="83">
        <v>226</v>
      </c>
      <c r="D34" s="3">
        <v>0</v>
      </c>
      <c r="E34" s="1"/>
      <c r="F34" s="1"/>
      <c r="G34" s="3">
        <v>0</v>
      </c>
      <c r="H34" s="1"/>
      <c r="I34" s="2"/>
    </row>
    <row r="35" spans="1:9" ht="18.75" x14ac:dyDescent="0.25">
      <c r="A35" s="130"/>
      <c r="B35" s="83">
        <v>244</v>
      </c>
      <c r="C35" s="83">
        <v>226</v>
      </c>
      <c r="D35" s="3">
        <v>0</v>
      </c>
      <c r="E35" s="1"/>
      <c r="F35" s="1"/>
      <c r="G35" s="3">
        <v>0</v>
      </c>
      <c r="H35" s="1"/>
      <c r="I35" s="2"/>
    </row>
    <row r="36" spans="1:9" ht="18.75" x14ac:dyDescent="0.25">
      <c r="A36" s="79" t="s">
        <v>25</v>
      </c>
      <c r="B36" s="83">
        <v>244</v>
      </c>
      <c r="C36" s="83">
        <v>227</v>
      </c>
      <c r="D36" s="3">
        <v>0</v>
      </c>
      <c r="E36" s="1"/>
      <c r="F36" s="1"/>
      <c r="G36" s="3">
        <v>0</v>
      </c>
      <c r="H36" s="1"/>
      <c r="I36" s="2"/>
    </row>
    <row r="37" spans="1:9" ht="18.75" x14ac:dyDescent="0.25">
      <c r="A37" s="79" t="s">
        <v>30</v>
      </c>
      <c r="B37" s="83" t="s">
        <v>5</v>
      </c>
      <c r="C37" s="83">
        <v>290</v>
      </c>
      <c r="D37" s="3">
        <v>0</v>
      </c>
      <c r="E37" s="1">
        <v>0</v>
      </c>
      <c r="F37" s="1">
        <v>0</v>
      </c>
      <c r="G37" s="3">
        <v>0</v>
      </c>
      <c r="H37" s="1">
        <v>0</v>
      </c>
      <c r="I37" s="2">
        <v>0</v>
      </c>
    </row>
    <row r="38" spans="1:9" ht="18.75" x14ac:dyDescent="0.25">
      <c r="A38" s="79" t="s">
        <v>9</v>
      </c>
      <c r="B38" s="83"/>
      <c r="C38" s="83"/>
      <c r="D38" s="3">
        <v>0</v>
      </c>
      <c r="E38" s="1"/>
      <c r="F38" s="1"/>
      <c r="G38" s="3">
        <v>0</v>
      </c>
      <c r="H38" s="1"/>
      <c r="I38" s="2"/>
    </row>
    <row r="39" spans="1:9" ht="56.25" x14ac:dyDescent="0.25">
      <c r="A39" s="79" t="s">
        <v>34</v>
      </c>
      <c r="B39" s="83">
        <v>244</v>
      </c>
      <c r="C39" s="83">
        <v>296</v>
      </c>
      <c r="D39" s="3">
        <v>0</v>
      </c>
      <c r="E39" s="1"/>
      <c r="F39" s="1"/>
      <c r="G39" s="3">
        <v>0</v>
      </c>
      <c r="H39" s="1"/>
      <c r="I39" s="2"/>
    </row>
    <row r="40" spans="1:9" ht="56.25" x14ac:dyDescent="0.25">
      <c r="A40" s="79" t="s">
        <v>35</v>
      </c>
      <c r="B40" s="83">
        <v>244</v>
      </c>
      <c r="C40" s="83">
        <v>297</v>
      </c>
      <c r="D40" s="3">
        <v>0</v>
      </c>
      <c r="E40" s="1"/>
      <c r="F40" s="1"/>
      <c r="G40" s="3">
        <v>0</v>
      </c>
      <c r="H40" s="1"/>
      <c r="I40" s="2"/>
    </row>
    <row r="41" spans="1:9" ht="56.25" x14ac:dyDescent="0.25">
      <c r="A41" s="79" t="s">
        <v>59</v>
      </c>
      <c r="B41" s="83" t="s">
        <v>5</v>
      </c>
      <c r="C41" s="83">
        <v>300</v>
      </c>
      <c r="D41" s="3">
        <v>0</v>
      </c>
      <c r="E41" s="1">
        <v>0</v>
      </c>
      <c r="F41" s="1">
        <v>0</v>
      </c>
      <c r="G41" s="3">
        <v>0</v>
      </c>
      <c r="H41" s="1">
        <v>0</v>
      </c>
      <c r="I41" s="2">
        <v>0</v>
      </c>
    </row>
    <row r="42" spans="1:9" ht="18.75" x14ac:dyDescent="0.25">
      <c r="A42" s="79" t="s">
        <v>9</v>
      </c>
      <c r="B42" s="83"/>
      <c r="C42" s="83"/>
      <c r="D42" s="3"/>
      <c r="E42" s="1"/>
      <c r="F42" s="1"/>
      <c r="G42" s="3"/>
      <c r="H42" s="1"/>
      <c r="I42" s="2"/>
    </row>
    <row r="43" spans="1:9" ht="51.6" customHeight="1" x14ac:dyDescent="0.25">
      <c r="A43" s="79" t="s">
        <v>36</v>
      </c>
      <c r="B43" s="83">
        <v>244</v>
      </c>
      <c r="C43" s="83">
        <v>310</v>
      </c>
      <c r="D43" s="3">
        <v>0</v>
      </c>
      <c r="E43" s="1"/>
      <c r="F43" s="1"/>
      <c r="G43" s="3">
        <v>0</v>
      </c>
      <c r="H43" s="1"/>
      <c r="I43" s="2"/>
    </row>
    <row r="44" spans="1:9" ht="75" x14ac:dyDescent="0.25">
      <c r="A44" s="79" t="s">
        <v>68</v>
      </c>
      <c r="B44" s="83">
        <v>244</v>
      </c>
      <c r="C44" s="83">
        <v>320</v>
      </c>
      <c r="D44" s="3">
        <v>0</v>
      </c>
      <c r="E44" s="1"/>
      <c r="F44" s="1"/>
      <c r="G44" s="3">
        <v>0</v>
      </c>
      <c r="H44" s="1"/>
      <c r="I44" s="2"/>
    </row>
    <row r="45" spans="1:9" ht="75" x14ac:dyDescent="0.25">
      <c r="A45" s="79" t="s">
        <v>60</v>
      </c>
      <c r="B45" s="83" t="s">
        <v>5</v>
      </c>
      <c r="C45" s="83">
        <v>340</v>
      </c>
      <c r="D45" s="3">
        <v>0</v>
      </c>
      <c r="E45" s="1">
        <v>0</v>
      </c>
      <c r="F45" s="1">
        <v>0</v>
      </c>
      <c r="G45" s="3">
        <v>0</v>
      </c>
      <c r="H45" s="1">
        <v>0</v>
      </c>
      <c r="I45" s="2">
        <v>0</v>
      </c>
    </row>
    <row r="46" spans="1:9" ht="18.75" x14ac:dyDescent="0.25">
      <c r="A46" s="79" t="s">
        <v>6</v>
      </c>
      <c r="B46" s="83"/>
      <c r="C46" s="83"/>
      <c r="D46" s="3"/>
      <c r="E46" s="1"/>
      <c r="F46" s="1"/>
      <c r="G46" s="3"/>
      <c r="H46" s="1"/>
      <c r="I46" s="2"/>
    </row>
    <row r="47" spans="1:9" ht="131.25" x14ac:dyDescent="0.25">
      <c r="A47" s="79" t="s">
        <v>37</v>
      </c>
      <c r="B47" s="83">
        <v>244</v>
      </c>
      <c r="C47" s="83">
        <v>341</v>
      </c>
      <c r="D47" s="3">
        <v>0</v>
      </c>
      <c r="E47" s="1"/>
      <c r="F47" s="1"/>
      <c r="G47" s="3">
        <v>0</v>
      </c>
      <c r="H47" s="1"/>
      <c r="I47" s="2"/>
    </row>
    <row r="48" spans="1:9" ht="56.25" x14ac:dyDescent="0.25">
      <c r="A48" s="79" t="s">
        <v>38</v>
      </c>
      <c r="B48" s="83">
        <v>244</v>
      </c>
      <c r="C48" s="83">
        <v>342</v>
      </c>
      <c r="D48" s="3">
        <v>0</v>
      </c>
      <c r="E48" s="1"/>
      <c r="F48" s="1"/>
      <c r="G48" s="3">
        <v>0</v>
      </c>
      <c r="H48" s="1"/>
      <c r="I48" s="2"/>
    </row>
    <row r="49" spans="1:9" ht="85.15" customHeight="1" x14ac:dyDescent="0.25">
      <c r="A49" s="79" t="s">
        <v>39</v>
      </c>
      <c r="B49" s="83">
        <v>244</v>
      </c>
      <c r="C49" s="83">
        <v>343</v>
      </c>
      <c r="D49" s="3">
        <v>0</v>
      </c>
      <c r="E49" s="1"/>
      <c r="F49" s="1"/>
      <c r="G49" s="3">
        <v>0</v>
      </c>
      <c r="H49" s="1"/>
      <c r="I49" s="2"/>
    </row>
    <row r="50" spans="1:9" ht="72.599999999999994" customHeight="1" x14ac:dyDescent="0.25">
      <c r="A50" s="79" t="s">
        <v>40</v>
      </c>
      <c r="B50" s="83">
        <v>244</v>
      </c>
      <c r="C50" s="83">
        <v>344</v>
      </c>
      <c r="D50" s="3">
        <v>0</v>
      </c>
      <c r="E50" s="1"/>
      <c r="F50" s="1"/>
      <c r="G50" s="3">
        <v>0</v>
      </c>
      <c r="H50" s="1"/>
      <c r="I50" s="2"/>
    </row>
    <row r="51" spans="1:9" ht="72.599999999999994" customHeight="1" x14ac:dyDescent="0.25">
      <c r="A51" s="79" t="s">
        <v>41</v>
      </c>
      <c r="B51" s="83">
        <v>244</v>
      </c>
      <c r="C51" s="83">
        <v>345</v>
      </c>
      <c r="D51" s="3">
        <v>0</v>
      </c>
      <c r="E51" s="1"/>
      <c r="F51" s="1"/>
      <c r="G51" s="3">
        <v>0</v>
      </c>
      <c r="H51" s="1"/>
      <c r="I51" s="2"/>
    </row>
    <row r="52" spans="1:9" ht="72.599999999999994" customHeight="1" x14ac:dyDescent="0.25">
      <c r="A52" s="79" t="s">
        <v>42</v>
      </c>
      <c r="B52" s="83">
        <v>244</v>
      </c>
      <c r="C52" s="83">
        <v>346</v>
      </c>
      <c r="D52" s="3">
        <v>0</v>
      </c>
      <c r="E52" s="1"/>
      <c r="F52" s="1"/>
      <c r="G52" s="3">
        <v>0</v>
      </c>
      <c r="H52" s="1"/>
      <c r="I52" s="2"/>
    </row>
    <row r="53" spans="1:9" ht="112.5" x14ac:dyDescent="0.25">
      <c r="A53" s="79" t="s">
        <v>43</v>
      </c>
      <c r="B53" s="83">
        <v>244</v>
      </c>
      <c r="C53" s="83">
        <v>349</v>
      </c>
      <c r="D53" s="3">
        <v>0</v>
      </c>
      <c r="E53" s="1"/>
      <c r="F53" s="1"/>
      <c r="G53" s="3">
        <v>0</v>
      </c>
      <c r="H53" s="1"/>
      <c r="I53" s="2"/>
    </row>
    <row r="54" spans="1:9" ht="32.450000000000003" customHeight="1" x14ac:dyDescent="0.25">
      <c r="A54" s="151" t="s">
        <v>189</v>
      </c>
      <c r="B54" s="152"/>
      <c r="C54" s="152"/>
      <c r="D54" s="152"/>
      <c r="E54" s="152"/>
      <c r="F54" s="152"/>
      <c r="G54" s="152"/>
      <c r="H54" s="152"/>
      <c r="I54" s="153"/>
    </row>
    <row r="55" spans="1:9" ht="18.75" x14ac:dyDescent="0.25">
      <c r="A55" s="79" t="s">
        <v>8</v>
      </c>
      <c r="B55" s="83" t="s">
        <v>5</v>
      </c>
      <c r="C55" s="83">
        <v>200</v>
      </c>
      <c r="D55" s="3">
        <v>200000</v>
      </c>
      <c r="E55" s="1">
        <v>200000</v>
      </c>
      <c r="F55" s="1">
        <v>0</v>
      </c>
      <c r="G55" s="3">
        <v>200000</v>
      </c>
      <c r="H55" s="1">
        <v>200000</v>
      </c>
      <c r="I55" s="2">
        <v>0</v>
      </c>
    </row>
    <row r="56" spans="1:9" ht="18.75" x14ac:dyDescent="0.25">
      <c r="A56" s="79" t="s">
        <v>9</v>
      </c>
      <c r="B56" s="83"/>
      <c r="C56" s="83"/>
      <c r="D56" s="3"/>
      <c r="E56" s="1"/>
      <c r="F56" s="1"/>
      <c r="G56" s="3"/>
      <c r="H56" s="1"/>
      <c r="I56" s="2"/>
    </row>
    <row r="57" spans="1:9" ht="75" x14ac:dyDescent="0.25">
      <c r="A57" s="79" t="s">
        <v>10</v>
      </c>
      <c r="B57" s="83" t="s">
        <v>5</v>
      </c>
      <c r="C57" s="83">
        <v>210</v>
      </c>
      <c r="D57" s="3">
        <v>0</v>
      </c>
      <c r="E57" s="1">
        <v>0</v>
      </c>
      <c r="F57" s="1">
        <v>0</v>
      </c>
      <c r="G57" s="3">
        <v>0</v>
      </c>
      <c r="H57" s="1">
        <v>0</v>
      </c>
      <c r="I57" s="2">
        <v>0</v>
      </c>
    </row>
    <row r="58" spans="1:9" ht="18.75" x14ac:dyDescent="0.25">
      <c r="A58" s="79" t="s">
        <v>9</v>
      </c>
      <c r="B58" s="83"/>
      <c r="C58" s="83"/>
      <c r="D58" s="3"/>
      <c r="E58" s="1"/>
      <c r="F58" s="1"/>
      <c r="G58" s="3"/>
      <c r="H58" s="1"/>
      <c r="I58" s="2"/>
    </row>
    <row r="59" spans="1:9" ht="93.75" x14ac:dyDescent="0.25">
      <c r="A59" s="79" t="s">
        <v>188</v>
      </c>
      <c r="B59" s="83">
        <v>244</v>
      </c>
      <c r="C59" s="83">
        <v>214</v>
      </c>
      <c r="D59" s="3">
        <v>0</v>
      </c>
      <c r="E59" s="1"/>
      <c r="F59" s="1"/>
      <c r="G59" s="3">
        <v>0</v>
      </c>
      <c r="H59" s="1"/>
      <c r="I59" s="2"/>
    </row>
    <row r="60" spans="1:9" ht="37.5" x14ac:dyDescent="0.25">
      <c r="A60" s="79" t="s">
        <v>14</v>
      </c>
      <c r="B60" s="83" t="s">
        <v>5</v>
      </c>
      <c r="C60" s="83">
        <v>220</v>
      </c>
      <c r="D60" s="3">
        <v>0</v>
      </c>
      <c r="E60" s="1">
        <v>0</v>
      </c>
      <c r="F60" s="1">
        <v>0</v>
      </c>
      <c r="G60" s="3">
        <v>0</v>
      </c>
      <c r="H60" s="1">
        <v>0</v>
      </c>
      <c r="I60" s="2">
        <v>0</v>
      </c>
    </row>
    <row r="61" spans="1:9" ht="18.75" x14ac:dyDescent="0.25">
      <c r="A61" s="79" t="s">
        <v>9</v>
      </c>
      <c r="B61" s="83"/>
      <c r="C61" s="83"/>
      <c r="D61" s="3"/>
      <c r="E61" s="1"/>
      <c r="F61" s="1"/>
      <c r="G61" s="3"/>
      <c r="H61" s="1"/>
      <c r="I61" s="2"/>
    </row>
    <row r="62" spans="1:9" ht="18.75" x14ac:dyDescent="0.25">
      <c r="A62" s="79" t="s">
        <v>15</v>
      </c>
      <c r="B62" s="83">
        <v>244</v>
      </c>
      <c r="C62" s="83">
        <v>221</v>
      </c>
      <c r="D62" s="3">
        <v>0</v>
      </c>
      <c r="E62" s="1"/>
      <c r="F62" s="1"/>
      <c r="G62" s="3">
        <v>0</v>
      </c>
      <c r="H62" s="1"/>
      <c r="I62" s="2"/>
    </row>
    <row r="63" spans="1:9" ht="37.5" x14ac:dyDescent="0.25">
      <c r="A63" s="79" t="s">
        <v>16</v>
      </c>
      <c r="B63" s="83">
        <v>244</v>
      </c>
      <c r="C63" s="83">
        <v>222</v>
      </c>
      <c r="D63" s="3">
        <v>0</v>
      </c>
      <c r="E63" s="1"/>
      <c r="F63" s="1"/>
      <c r="G63" s="3">
        <v>0</v>
      </c>
      <c r="H63" s="1"/>
      <c r="I63" s="2"/>
    </row>
    <row r="64" spans="1:9" ht="37.5" x14ac:dyDescent="0.25">
      <c r="A64" s="79" t="s">
        <v>17</v>
      </c>
      <c r="B64" s="83" t="s">
        <v>5</v>
      </c>
      <c r="C64" s="83">
        <v>223</v>
      </c>
      <c r="D64" s="3">
        <v>0</v>
      </c>
      <c r="E64" s="1">
        <v>0</v>
      </c>
      <c r="F64" s="1">
        <v>0</v>
      </c>
      <c r="G64" s="3">
        <v>0</v>
      </c>
      <c r="H64" s="1">
        <v>0</v>
      </c>
      <c r="I64" s="2">
        <v>0</v>
      </c>
    </row>
    <row r="65" spans="1:9" ht="18.75" x14ac:dyDescent="0.25">
      <c r="A65" s="79" t="s">
        <v>6</v>
      </c>
      <c r="B65" s="83"/>
      <c r="C65" s="83"/>
      <c r="D65" s="3"/>
      <c r="E65" s="1"/>
      <c r="F65" s="1"/>
      <c r="G65" s="3"/>
      <c r="H65" s="1"/>
      <c r="I65" s="2"/>
    </row>
    <row r="66" spans="1:9" ht="56.25" x14ac:dyDescent="0.25">
      <c r="A66" s="79" t="s">
        <v>18</v>
      </c>
      <c r="B66" s="83">
        <v>244</v>
      </c>
      <c r="C66" s="83">
        <v>223</v>
      </c>
      <c r="D66" s="3">
        <v>0</v>
      </c>
      <c r="E66" s="1"/>
      <c r="F66" s="1"/>
      <c r="G66" s="3">
        <v>0</v>
      </c>
      <c r="H66" s="1"/>
      <c r="I66" s="2"/>
    </row>
    <row r="67" spans="1:9" ht="37.5" x14ac:dyDescent="0.25">
      <c r="A67" s="79" t="s">
        <v>19</v>
      </c>
      <c r="B67" s="83">
        <v>244</v>
      </c>
      <c r="C67" s="83">
        <v>223</v>
      </c>
      <c r="D67" s="3">
        <v>0</v>
      </c>
      <c r="E67" s="1"/>
      <c r="F67" s="1"/>
      <c r="G67" s="3">
        <v>0</v>
      </c>
      <c r="H67" s="1"/>
      <c r="I67" s="2"/>
    </row>
    <row r="68" spans="1:9" ht="75" x14ac:dyDescent="0.25">
      <c r="A68" s="79" t="s">
        <v>20</v>
      </c>
      <c r="B68" s="83">
        <v>244</v>
      </c>
      <c r="C68" s="83">
        <v>223</v>
      </c>
      <c r="D68" s="3">
        <v>0</v>
      </c>
      <c r="E68" s="1"/>
      <c r="F68" s="1"/>
      <c r="G68" s="3">
        <v>0</v>
      </c>
      <c r="H68" s="1"/>
      <c r="I68" s="2"/>
    </row>
    <row r="69" spans="1:9" ht="75" x14ac:dyDescent="0.25">
      <c r="A69" s="79" t="s">
        <v>21</v>
      </c>
      <c r="B69" s="83">
        <v>244</v>
      </c>
      <c r="C69" s="83">
        <v>223</v>
      </c>
      <c r="D69" s="3">
        <v>0</v>
      </c>
      <c r="E69" s="1"/>
      <c r="F69" s="1"/>
      <c r="G69" s="3">
        <v>0</v>
      </c>
      <c r="H69" s="1"/>
      <c r="I69" s="2"/>
    </row>
    <row r="70" spans="1:9" ht="56.25" x14ac:dyDescent="0.25">
      <c r="A70" s="79" t="s">
        <v>22</v>
      </c>
      <c r="B70" s="83">
        <v>244</v>
      </c>
      <c r="C70" s="83">
        <v>223</v>
      </c>
      <c r="D70" s="3">
        <v>0</v>
      </c>
      <c r="E70" s="1"/>
      <c r="F70" s="1"/>
      <c r="G70" s="3">
        <v>0</v>
      </c>
      <c r="H70" s="1"/>
      <c r="I70" s="2"/>
    </row>
    <row r="71" spans="1:9" ht="168.75" x14ac:dyDescent="0.25">
      <c r="A71" s="79" t="s">
        <v>23</v>
      </c>
      <c r="B71" s="83">
        <v>244</v>
      </c>
      <c r="C71" s="83">
        <v>224</v>
      </c>
      <c r="D71" s="3">
        <v>0</v>
      </c>
      <c r="E71" s="1"/>
      <c r="F71" s="1"/>
      <c r="G71" s="3">
        <v>0</v>
      </c>
      <c r="H71" s="1"/>
      <c r="I71" s="2"/>
    </row>
    <row r="72" spans="1:9" ht="56.25" x14ac:dyDescent="0.25">
      <c r="A72" s="79" t="s">
        <v>24</v>
      </c>
      <c r="B72" s="83" t="s">
        <v>5</v>
      </c>
      <c r="C72" s="83">
        <v>225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2">
        <v>0</v>
      </c>
    </row>
    <row r="73" spans="1:9" ht="18.75" x14ac:dyDescent="0.25">
      <c r="A73" s="130" t="s">
        <v>6</v>
      </c>
      <c r="B73" s="83">
        <v>243</v>
      </c>
      <c r="C73" s="83">
        <v>225</v>
      </c>
      <c r="D73" s="3">
        <v>0</v>
      </c>
      <c r="E73" s="1"/>
      <c r="F73" s="1"/>
      <c r="G73" s="3">
        <v>0</v>
      </c>
      <c r="H73" s="1"/>
      <c r="I73" s="2"/>
    </row>
    <row r="74" spans="1:9" ht="18.75" x14ac:dyDescent="0.25">
      <c r="A74" s="130"/>
      <c r="B74" s="83">
        <v>244</v>
      </c>
      <c r="C74" s="83">
        <v>225</v>
      </c>
      <c r="D74" s="3">
        <v>0</v>
      </c>
      <c r="E74" s="1"/>
      <c r="F74" s="1"/>
      <c r="G74" s="3">
        <v>0</v>
      </c>
      <c r="H74" s="1"/>
      <c r="I74" s="2"/>
    </row>
    <row r="75" spans="1:9" ht="37.5" x14ac:dyDescent="0.25">
      <c r="A75" s="79" t="s">
        <v>58</v>
      </c>
      <c r="B75" s="83" t="s">
        <v>5</v>
      </c>
      <c r="C75" s="83">
        <v>226</v>
      </c>
      <c r="D75" s="3">
        <f>SUM(E75:F75)</f>
        <v>50000</v>
      </c>
      <c r="E75" s="1">
        <f>SUM(E76:E77)</f>
        <v>50000</v>
      </c>
      <c r="F75" s="1"/>
      <c r="G75" s="3">
        <f>SUM(H75:I75)</f>
        <v>50000</v>
      </c>
      <c r="H75" s="1">
        <f>SUM(H76:H77)</f>
        <v>50000</v>
      </c>
      <c r="I75" s="2">
        <v>0</v>
      </c>
    </row>
    <row r="76" spans="1:9" ht="18.75" x14ac:dyDescent="0.25">
      <c r="A76" s="130" t="s">
        <v>6</v>
      </c>
      <c r="B76" s="83">
        <v>243</v>
      </c>
      <c r="C76" s="83">
        <v>226</v>
      </c>
      <c r="D76" s="3">
        <v>0</v>
      </c>
      <c r="E76" s="1"/>
      <c r="F76" s="1"/>
      <c r="G76" s="3">
        <v>0</v>
      </c>
      <c r="H76" s="1"/>
      <c r="I76" s="2"/>
    </row>
    <row r="77" spans="1:9" ht="18.75" x14ac:dyDescent="0.25">
      <c r="A77" s="130"/>
      <c r="B77" s="83">
        <v>244</v>
      </c>
      <c r="C77" s="83">
        <v>226</v>
      </c>
      <c r="D77" s="3">
        <f>SUM(E77:F77)</f>
        <v>50000</v>
      </c>
      <c r="E77" s="1">
        <v>50000</v>
      </c>
      <c r="F77" s="1"/>
      <c r="G77" s="3">
        <f>SUM(H77:I77)</f>
        <v>50000</v>
      </c>
      <c r="H77" s="1">
        <v>50000</v>
      </c>
      <c r="I77" s="2"/>
    </row>
    <row r="78" spans="1:9" ht="18.75" x14ac:dyDescent="0.25">
      <c r="A78" s="79" t="s">
        <v>25</v>
      </c>
      <c r="B78" s="83">
        <v>244</v>
      </c>
      <c r="C78" s="83">
        <v>227</v>
      </c>
      <c r="D78" s="3">
        <v>0</v>
      </c>
      <c r="E78" s="1"/>
      <c r="F78" s="1"/>
      <c r="G78" s="3">
        <v>0</v>
      </c>
      <c r="H78" s="1"/>
      <c r="I78" s="2"/>
    </row>
    <row r="79" spans="1:9" ht="18.75" x14ac:dyDescent="0.25">
      <c r="A79" s="79" t="s">
        <v>30</v>
      </c>
      <c r="B79" s="83" t="s">
        <v>5</v>
      </c>
      <c r="C79" s="83">
        <v>290</v>
      </c>
      <c r="D79" s="3">
        <v>0</v>
      </c>
      <c r="E79" s="1">
        <v>0</v>
      </c>
      <c r="F79" s="1">
        <v>0</v>
      </c>
      <c r="G79" s="3">
        <v>0</v>
      </c>
      <c r="H79" s="1">
        <v>0</v>
      </c>
      <c r="I79" s="2">
        <v>0</v>
      </c>
    </row>
    <row r="80" spans="1:9" ht="18.75" x14ac:dyDescent="0.25">
      <c r="A80" s="79" t="s">
        <v>9</v>
      </c>
      <c r="B80" s="83"/>
      <c r="C80" s="83"/>
      <c r="D80" s="3">
        <v>0</v>
      </c>
      <c r="E80" s="1"/>
      <c r="F80" s="1"/>
      <c r="G80" s="3">
        <v>0</v>
      </c>
      <c r="H80" s="1"/>
      <c r="I80" s="2"/>
    </row>
    <row r="81" spans="1:9" ht="56.25" x14ac:dyDescent="0.25">
      <c r="A81" s="79" t="s">
        <v>34</v>
      </c>
      <c r="B81" s="83">
        <v>244</v>
      </c>
      <c r="C81" s="83">
        <v>296</v>
      </c>
      <c r="D81" s="3">
        <v>0</v>
      </c>
      <c r="E81" s="1"/>
      <c r="F81" s="1"/>
      <c r="G81" s="3">
        <v>0</v>
      </c>
      <c r="H81" s="1"/>
      <c r="I81" s="2"/>
    </row>
    <row r="82" spans="1:9" ht="56.25" x14ac:dyDescent="0.25">
      <c r="A82" s="79" t="s">
        <v>35</v>
      </c>
      <c r="B82" s="83">
        <v>244</v>
      </c>
      <c r="C82" s="83">
        <v>297</v>
      </c>
      <c r="D82" s="3">
        <v>0</v>
      </c>
      <c r="E82" s="1"/>
      <c r="F82" s="1"/>
      <c r="G82" s="3">
        <v>0</v>
      </c>
      <c r="H82" s="1"/>
      <c r="I82" s="2"/>
    </row>
    <row r="83" spans="1:9" ht="56.25" x14ac:dyDescent="0.25">
      <c r="A83" s="79" t="s">
        <v>59</v>
      </c>
      <c r="B83" s="83" t="s">
        <v>5</v>
      </c>
      <c r="C83" s="83">
        <v>300</v>
      </c>
      <c r="D83" s="3"/>
      <c r="E83" s="1"/>
      <c r="F83" s="1">
        <v>0</v>
      </c>
      <c r="G83" s="3"/>
      <c r="H83" s="1"/>
      <c r="I83" s="2">
        <v>0</v>
      </c>
    </row>
    <row r="84" spans="1:9" ht="18.75" x14ac:dyDescent="0.25">
      <c r="A84" s="79" t="s">
        <v>9</v>
      </c>
      <c r="B84" s="83"/>
      <c r="C84" s="83"/>
      <c r="D84" s="3"/>
      <c r="E84" s="1"/>
      <c r="F84" s="1"/>
      <c r="G84" s="3"/>
      <c r="H84" s="1"/>
      <c r="I84" s="2"/>
    </row>
    <row r="85" spans="1:9" ht="56.25" x14ac:dyDescent="0.25">
      <c r="A85" s="79" t="s">
        <v>36</v>
      </c>
      <c r="B85" s="83">
        <v>244</v>
      </c>
      <c r="C85" s="83">
        <v>310</v>
      </c>
      <c r="D85" s="3"/>
      <c r="E85" s="1"/>
      <c r="F85" s="1"/>
      <c r="G85" s="3"/>
      <c r="H85" s="1"/>
      <c r="I85" s="2"/>
    </row>
    <row r="86" spans="1:9" ht="75" x14ac:dyDescent="0.25">
      <c r="A86" s="79" t="s">
        <v>68</v>
      </c>
      <c r="B86" s="83">
        <v>244</v>
      </c>
      <c r="C86" s="83">
        <v>320</v>
      </c>
      <c r="D86" s="3">
        <v>0</v>
      </c>
      <c r="E86" s="1"/>
      <c r="F86" s="1"/>
      <c r="G86" s="3">
        <v>0</v>
      </c>
      <c r="H86" s="1"/>
      <c r="I86" s="2"/>
    </row>
    <row r="87" spans="1:9" ht="75" x14ac:dyDescent="0.25">
      <c r="A87" s="79" t="s">
        <v>60</v>
      </c>
      <c r="B87" s="83" t="s">
        <v>5</v>
      </c>
      <c r="C87" s="83">
        <v>340</v>
      </c>
      <c r="D87" s="3">
        <v>0</v>
      </c>
      <c r="E87" s="1">
        <v>0</v>
      </c>
      <c r="F87" s="1">
        <v>0</v>
      </c>
      <c r="G87" s="3">
        <v>0</v>
      </c>
      <c r="H87" s="1">
        <v>0</v>
      </c>
      <c r="I87" s="2">
        <v>0</v>
      </c>
    </row>
    <row r="88" spans="1:9" ht="18.75" x14ac:dyDescent="0.25">
      <c r="A88" s="79" t="s">
        <v>6</v>
      </c>
      <c r="B88" s="83"/>
      <c r="C88" s="83"/>
      <c r="D88" s="3"/>
      <c r="E88" s="1"/>
      <c r="F88" s="1"/>
      <c r="G88" s="3"/>
      <c r="H88" s="1"/>
      <c r="I88" s="2"/>
    </row>
    <row r="89" spans="1:9" ht="131.25" x14ac:dyDescent="0.25">
      <c r="A89" s="79" t="s">
        <v>37</v>
      </c>
      <c r="B89" s="83">
        <v>244</v>
      </c>
      <c r="C89" s="83">
        <v>341</v>
      </c>
      <c r="D89" s="3">
        <v>0</v>
      </c>
      <c r="E89" s="1"/>
      <c r="F89" s="1"/>
      <c r="G89" s="3">
        <v>0</v>
      </c>
      <c r="H89" s="1"/>
      <c r="I89" s="2"/>
    </row>
    <row r="90" spans="1:9" ht="56.25" x14ac:dyDescent="0.25">
      <c r="A90" s="79" t="s">
        <v>38</v>
      </c>
      <c r="B90" s="83">
        <v>244</v>
      </c>
      <c r="C90" s="83">
        <v>342</v>
      </c>
      <c r="D90" s="3">
        <v>0</v>
      </c>
      <c r="E90" s="1"/>
      <c r="F90" s="1"/>
      <c r="G90" s="3">
        <v>0</v>
      </c>
      <c r="H90" s="1"/>
      <c r="I90" s="2"/>
    </row>
    <row r="91" spans="1:9" ht="88.9" customHeight="1" x14ac:dyDescent="0.25">
      <c r="A91" s="79" t="s">
        <v>39</v>
      </c>
      <c r="B91" s="83">
        <v>244</v>
      </c>
      <c r="C91" s="83">
        <v>343</v>
      </c>
      <c r="D91" s="3">
        <v>0</v>
      </c>
      <c r="E91" s="1"/>
      <c r="F91" s="1"/>
      <c r="G91" s="3">
        <v>0</v>
      </c>
      <c r="H91" s="1"/>
      <c r="I91" s="2"/>
    </row>
    <row r="92" spans="1:9" ht="82.15" customHeight="1" x14ac:dyDescent="0.25">
      <c r="A92" s="79" t="s">
        <v>40</v>
      </c>
      <c r="B92" s="83">
        <v>244</v>
      </c>
      <c r="C92" s="83">
        <v>344</v>
      </c>
      <c r="D92" s="3">
        <v>0</v>
      </c>
      <c r="E92" s="1"/>
      <c r="F92" s="1"/>
      <c r="G92" s="3">
        <v>0</v>
      </c>
      <c r="H92" s="1"/>
      <c r="I92" s="2"/>
    </row>
    <row r="93" spans="1:9" ht="64.900000000000006" customHeight="1" x14ac:dyDescent="0.25">
      <c r="A93" s="79" t="s">
        <v>41</v>
      </c>
      <c r="B93" s="83">
        <v>244</v>
      </c>
      <c r="C93" s="83">
        <v>345</v>
      </c>
      <c r="D93" s="3">
        <v>0</v>
      </c>
      <c r="E93" s="1"/>
      <c r="F93" s="1"/>
      <c r="G93" s="3">
        <v>0</v>
      </c>
      <c r="H93" s="1"/>
      <c r="I93" s="2"/>
    </row>
    <row r="94" spans="1:9" ht="76.900000000000006" customHeight="1" x14ac:dyDescent="0.25">
      <c r="A94" s="79" t="s">
        <v>42</v>
      </c>
      <c r="B94" s="83">
        <v>244</v>
      </c>
      <c r="C94" s="83">
        <v>346</v>
      </c>
      <c r="D94" s="3">
        <v>0</v>
      </c>
      <c r="E94" s="1"/>
      <c r="F94" s="1"/>
      <c r="G94" s="3">
        <v>0</v>
      </c>
      <c r="H94" s="1"/>
      <c r="I94" s="2"/>
    </row>
    <row r="95" spans="1:9" ht="113.25" thickBot="1" x14ac:dyDescent="0.3">
      <c r="A95" s="29" t="s">
        <v>43</v>
      </c>
      <c r="B95" s="30">
        <v>244</v>
      </c>
      <c r="C95" s="30">
        <v>349</v>
      </c>
      <c r="D95" s="31">
        <v>0</v>
      </c>
      <c r="E95" s="32"/>
      <c r="F95" s="32"/>
      <c r="G95" s="31">
        <v>0</v>
      </c>
      <c r="H95" s="32"/>
      <c r="I95" s="76"/>
    </row>
    <row r="96" spans="1:9" ht="18.75" x14ac:dyDescent="0.25">
      <c r="A96" s="12"/>
      <c r="B96" s="16"/>
      <c r="C96" s="16"/>
      <c r="D96" s="57"/>
      <c r="E96" s="33"/>
      <c r="F96" s="33"/>
      <c r="G96" s="57"/>
      <c r="H96" s="33"/>
      <c r="I96" s="33"/>
    </row>
    <row r="97" spans="1:9" ht="18.75" x14ac:dyDescent="0.25">
      <c r="A97" s="12"/>
      <c r="B97" s="16"/>
      <c r="C97" s="16"/>
      <c r="D97" s="57"/>
      <c r="E97" s="33"/>
      <c r="F97" s="33"/>
      <c r="G97" s="57"/>
      <c r="H97" s="33"/>
      <c r="I97" s="33"/>
    </row>
    <row r="98" spans="1:9" ht="37.5" x14ac:dyDescent="0.3">
      <c r="A98" s="26" t="s">
        <v>52</v>
      </c>
      <c r="B98" s="132"/>
      <c r="C98" s="132"/>
      <c r="D98" s="8"/>
      <c r="E98" s="132" t="s">
        <v>247</v>
      </c>
      <c r="F98" s="132"/>
    </row>
    <row r="99" spans="1:9" ht="18.75" x14ac:dyDescent="0.3">
      <c r="A99" s="26"/>
      <c r="B99" s="139" t="s">
        <v>53</v>
      </c>
      <c r="C99" s="139"/>
      <c r="D99" s="8"/>
      <c r="E99" s="139" t="s">
        <v>54</v>
      </c>
      <c r="F99" s="139"/>
    </row>
    <row r="100" spans="1:9" ht="18.75" x14ac:dyDescent="0.3">
      <c r="A100" s="26"/>
      <c r="B100" s="8"/>
      <c r="C100" s="8"/>
      <c r="D100" s="8"/>
      <c r="E100" s="8"/>
      <c r="F100" s="8"/>
    </row>
    <row r="101" spans="1:9" ht="37.5" x14ac:dyDescent="0.3">
      <c r="A101" s="26" t="s">
        <v>55</v>
      </c>
      <c r="B101" s="132"/>
      <c r="C101" s="132"/>
      <c r="D101" s="8"/>
      <c r="E101" s="132"/>
      <c r="F101" s="132"/>
    </row>
    <row r="102" spans="1:9" ht="18.75" x14ac:dyDescent="0.3">
      <c r="A102" s="26"/>
      <c r="B102" s="139" t="s">
        <v>53</v>
      </c>
      <c r="C102" s="139"/>
      <c r="D102" s="8"/>
      <c r="E102" s="139" t="s">
        <v>54</v>
      </c>
      <c r="F102" s="139"/>
    </row>
    <row r="103" spans="1:9" ht="18.75" x14ac:dyDescent="0.3">
      <c r="A103" s="26"/>
      <c r="B103" s="80"/>
      <c r="C103" s="80"/>
      <c r="D103" s="8"/>
      <c r="E103" s="80"/>
      <c r="F103" s="80"/>
    </row>
    <row r="104" spans="1:9" ht="18.75" x14ac:dyDescent="0.3">
      <c r="A104" s="26" t="s">
        <v>56</v>
      </c>
      <c r="B104" s="132"/>
      <c r="C104" s="132"/>
      <c r="D104" s="8"/>
      <c r="E104" s="132"/>
      <c r="F104" s="132"/>
    </row>
    <row r="105" spans="1:9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9" ht="18.75" x14ac:dyDescent="0.3">
      <c r="A106" s="26" t="s">
        <v>57</v>
      </c>
      <c r="B106" s="8"/>
      <c r="C106" s="8"/>
      <c r="D106" s="8"/>
      <c r="E106" s="8"/>
      <c r="F106" s="8"/>
    </row>
    <row r="107" spans="1:9" ht="18.75" x14ac:dyDescent="0.3">
      <c r="A107" s="140" t="s">
        <v>284</v>
      </c>
      <c r="B107" s="140"/>
      <c r="C107" s="8"/>
      <c r="D107" s="8"/>
      <c r="E107" s="8"/>
      <c r="F107" s="8"/>
    </row>
  </sheetData>
  <mergeCells count="31"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C3:G3"/>
    <mergeCell ref="B99:C99"/>
    <mergeCell ref="E99:F99"/>
    <mergeCell ref="H6:I6"/>
    <mergeCell ref="E6:F6"/>
    <mergeCell ref="A12:I12"/>
    <mergeCell ref="A31:A32"/>
    <mergeCell ref="A34:A35"/>
    <mergeCell ref="A54:I54"/>
    <mergeCell ref="A73:A74"/>
    <mergeCell ref="A76:A77"/>
    <mergeCell ref="B98:C98"/>
    <mergeCell ref="E98:F98"/>
    <mergeCell ref="B105:C105"/>
    <mergeCell ref="E105:F105"/>
    <mergeCell ref="A107:B107"/>
    <mergeCell ref="B101:C101"/>
    <mergeCell ref="E101:F101"/>
    <mergeCell ref="B102:C102"/>
    <mergeCell ref="E102:F102"/>
    <mergeCell ref="B104:C104"/>
    <mergeCell ref="E104:F104"/>
  </mergeCells>
  <pageMargins left="1.3779527559055118" right="0.39370078740157483" top="0.98425196850393704" bottom="0.78740157480314965" header="0.31496062992125984" footer="0.31496062992125984"/>
  <pageSetup paperSize="9" scale="75" firstPageNumber="85" orientation="landscape" useFirstPageNumber="1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3"/>
  <sheetViews>
    <sheetView topLeftCell="A403" zoomScaleNormal="100" workbookViewId="0">
      <selection activeCell="E410" sqref="E410:F410"/>
    </sheetView>
  </sheetViews>
  <sheetFormatPr defaultColWidth="8.85546875" defaultRowHeight="15" x14ac:dyDescent="0.25"/>
  <cols>
    <col min="1" max="1" width="21.7109375" style="5" customWidth="1"/>
    <col min="2" max="2" width="15.28515625" style="5" customWidth="1"/>
    <col min="3" max="6" width="16.42578125" style="5" customWidth="1"/>
    <col min="7" max="8" width="8.85546875" style="5" customWidth="1"/>
    <col min="9" max="16384" width="8.85546875" style="5"/>
  </cols>
  <sheetData>
    <row r="1" spans="1:6" ht="18" x14ac:dyDescent="0.3">
      <c r="A1" s="4"/>
      <c r="E1" s="158"/>
      <c r="F1" s="158"/>
    </row>
    <row r="2" spans="1:6" ht="51.75" customHeight="1" x14ac:dyDescent="0.25">
      <c r="A2" s="159" t="s">
        <v>300</v>
      </c>
      <c r="B2" s="159"/>
      <c r="C2" s="159"/>
      <c r="D2" s="159"/>
      <c r="E2" s="159"/>
      <c r="F2" s="159"/>
    </row>
    <row r="3" spans="1:6" ht="17.45" x14ac:dyDescent="0.3">
      <c r="A3" s="49"/>
      <c r="B3" s="49"/>
      <c r="C3" s="49"/>
      <c r="D3" s="49"/>
      <c r="E3" s="49"/>
      <c r="F3" s="49"/>
    </row>
    <row r="4" spans="1:6" ht="35.450000000000003" customHeight="1" x14ac:dyDescent="0.25">
      <c r="A4" s="159" t="s">
        <v>301</v>
      </c>
      <c r="B4" s="159"/>
      <c r="C4" s="159"/>
      <c r="D4" s="159"/>
      <c r="E4" s="159"/>
      <c r="F4" s="159"/>
    </row>
    <row r="5" spans="1:6" ht="35.450000000000003" customHeight="1" x14ac:dyDescent="0.25">
      <c r="A5" s="159" t="s">
        <v>158</v>
      </c>
      <c r="B5" s="159"/>
      <c r="C5" s="159"/>
      <c r="D5" s="159"/>
      <c r="E5" s="159"/>
      <c r="F5" s="159"/>
    </row>
    <row r="6" spans="1:6" ht="17.45" x14ac:dyDescent="0.3">
      <c r="A6" s="45"/>
    </row>
    <row r="7" spans="1:6" ht="18.75" x14ac:dyDescent="0.3">
      <c r="A7" s="7" t="s">
        <v>234</v>
      </c>
      <c r="B7" s="8">
        <v>120</v>
      </c>
    </row>
    <row r="8" spans="1:6" x14ac:dyDescent="0.3">
      <c r="A8" s="9"/>
    </row>
    <row r="9" spans="1:6" ht="79.900000000000006" customHeight="1" x14ac:dyDescent="0.25">
      <c r="A9" s="48" t="s">
        <v>82</v>
      </c>
      <c r="B9" s="160" t="s">
        <v>156</v>
      </c>
      <c r="C9" s="160"/>
      <c r="D9" s="89" t="s">
        <v>157</v>
      </c>
      <c r="E9" s="160" t="s">
        <v>88</v>
      </c>
      <c r="F9" s="160"/>
    </row>
    <row r="10" spans="1:6" ht="18" x14ac:dyDescent="0.3">
      <c r="A10" s="48">
        <v>1</v>
      </c>
      <c r="B10" s="160">
        <v>2</v>
      </c>
      <c r="C10" s="160"/>
      <c r="D10" s="89">
        <v>3</v>
      </c>
      <c r="E10" s="160">
        <v>4</v>
      </c>
      <c r="F10" s="160"/>
    </row>
    <row r="11" spans="1:6" ht="37.5" x14ac:dyDescent="0.25">
      <c r="A11" s="11" t="s">
        <v>159</v>
      </c>
      <c r="B11" s="160">
        <v>0</v>
      </c>
      <c r="C11" s="160"/>
      <c r="D11" s="89">
        <v>0</v>
      </c>
      <c r="E11" s="161">
        <f>B11*D11</f>
        <v>0</v>
      </c>
      <c r="F11" s="161"/>
    </row>
    <row r="12" spans="1:6" ht="18.75" x14ac:dyDescent="0.25">
      <c r="A12" s="11" t="s">
        <v>114</v>
      </c>
      <c r="B12" s="160"/>
      <c r="C12" s="160"/>
      <c r="D12" s="89"/>
      <c r="E12" s="160"/>
      <c r="F12" s="160"/>
    </row>
    <row r="13" spans="1:6" ht="17.45" x14ac:dyDescent="0.3">
      <c r="A13" s="45"/>
    </row>
    <row r="14" spans="1:6" ht="43.9" customHeight="1" x14ac:dyDescent="0.25">
      <c r="A14" s="159" t="s">
        <v>164</v>
      </c>
      <c r="B14" s="159"/>
      <c r="C14" s="159"/>
      <c r="D14" s="159"/>
      <c r="E14" s="159"/>
      <c r="F14" s="159"/>
    </row>
    <row r="15" spans="1:6" ht="17.45" x14ac:dyDescent="0.3">
      <c r="A15" s="49"/>
      <c r="B15" s="49"/>
      <c r="C15" s="49"/>
      <c r="D15" s="49"/>
      <c r="E15" s="49"/>
      <c r="F15" s="49"/>
    </row>
    <row r="16" spans="1:6" ht="18.75" x14ac:dyDescent="0.3">
      <c r="A16" s="7" t="s">
        <v>234</v>
      </c>
      <c r="B16" s="8">
        <v>130</v>
      </c>
    </row>
    <row r="17" spans="1:6" x14ac:dyDescent="0.3">
      <c r="A17" s="9"/>
    </row>
    <row r="18" spans="1:6" ht="55.9" customHeight="1" x14ac:dyDescent="0.25">
      <c r="A18" s="48" t="s">
        <v>82</v>
      </c>
      <c r="B18" s="160" t="s">
        <v>162</v>
      </c>
      <c r="C18" s="160"/>
      <c r="D18" s="89" t="s">
        <v>163</v>
      </c>
      <c r="E18" s="160" t="s">
        <v>239</v>
      </c>
      <c r="F18" s="160"/>
    </row>
    <row r="19" spans="1:6" ht="18" x14ac:dyDescent="0.3">
      <c r="A19" s="48">
        <v>1</v>
      </c>
      <c r="B19" s="160">
        <v>2</v>
      </c>
      <c r="C19" s="160"/>
      <c r="D19" s="89">
        <v>3</v>
      </c>
      <c r="E19" s="160">
        <v>4</v>
      </c>
      <c r="F19" s="160"/>
    </row>
    <row r="20" spans="1:6" ht="112.5" x14ac:dyDescent="0.25">
      <c r="A20" s="11" t="s">
        <v>160</v>
      </c>
      <c r="B20" s="160" t="s">
        <v>111</v>
      </c>
      <c r="C20" s="160"/>
      <c r="D20" s="89" t="s">
        <v>111</v>
      </c>
      <c r="E20" s="161">
        <v>12081367.640000001</v>
      </c>
      <c r="F20" s="161"/>
    </row>
    <row r="21" spans="1:6" ht="17.45" x14ac:dyDescent="0.3">
      <c r="A21" s="45"/>
    </row>
    <row r="22" spans="1:6" ht="18.75" x14ac:dyDescent="0.3">
      <c r="A22" s="7" t="s">
        <v>234</v>
      </c>
      <c r="B22" s="8">
        <v>130</v>
      </c>
    </row>
    <row r="23" spans="1:6" x14ac:dyDescent="0.3">
      <c r="A23" s="9"/>
    </row>
    <row r="24" spans="1:6" ht="41.45" customHeight="1" x14ac:dyDescent="0.25">
      <c r="A24" s="48" t="s">
        <v>82</v>
      </c>
      <c r="B24" s="160" t="s">
        <v>162</v>
      </c>
      <c r="C24" s="160"/>
      <c r="D24" s="89" t="s">
        <v>163</v>
      </c>
      <c r="E24" s="160" t="s">
        <v>88</v>
      </c>
      <c r="F24" s="160"/>
    </row>
    <row r="25" spans="1:6" ht="18" x14ac:dyDescent="0.3">
      <c r="A25" s="48">
        <v>1</v>
      </c>
      <c r="B25" s="160">
        <v>2</v>
      </c>
      <c r="C25" s="160"/>
      <c r="D25" s="89">
        <v>3</v>
      </c>
      <c r="E25" s="160">
        <v>4</v>
      </c>
      <c r="F25" s="160"/>
    </row>
    <row r="26" spans="1:6" ht="75" x14ac:dyDescent="0.25">
      <c r="A26" s="11" t="s">
        <v>154</v>
      </c>
      <c r="B26" s="160"/>
      <c r="C26" s="160"/>
      <c r="D26" s="89"/>
      <c r="E26" s="161">
        <v>20000</v>
      </c>
      <c r="F26" s="161"/>
    </row>
    <row r="27" spans="1:6" ht="17.45" x14ac:dyDescent="0.3">
      <c r="A27" s="45"/>
    </row>
    <row r="28" spans="1:6" ht="18.75" x14ac:dyDescent="0.3">
      <c r="A28" s="7" t="s">
        <v>234</v>
      </c>
      <c r="B28" s="8">
        <v>150</v>
      </c>
    </row>
    <row r="29" spans="1:6" x14ac:dyDescent="0.3">
      <c r="A29" s="9"/>
    </row>
    <row r="30" spans="1:6" ht="42.6" customHeight="1" x14ac:dyDescent="0.25">
      <c r="A30" s="48" t="s">
        <v>82</v>
      </c>
      <c r="B30" s="160" t="s">
        <v>162</v>
      </c>
      <c r="C30" s="160"/>
      <c r="D30" s="89" t="s">
        <v>163</v>
      </c>
      <c r="E30" s="160" t="s">
        <v>172</v>
      </c>
      <c r="F30" s="160"/>
    </row>
    <row r="31" spans="1:6" ht="18" x14ac:dyDescent="0.3">
      <c r="A31" s="48">
        <v>1</v>
      </c>
      <c r="B31" s="160">
        <v>2</v>
      </c>
      <c r="C31" s="160"/>
      <c r="D31" s="89">
        <v>3</v>
      </c>
      <c r="E31" s="160">
        <v>4</v>
      </c>
      <c r="F31" s="160"/>
    </row>
    <row r="32" spans="1:6" ht="93.75" x14ac:dyDescent="0.25">
      <c r="A32" s="11" t="s">
        <v>240</v>
      </c>
      <c r="B32" s="160" t="s">
        <v>111</v>
      </c>
      <c r="C32" s="160"/>
      <c r="D32" s="89" t="s">
        <v>111</v>
      </c>
      <c r="E32" s="161">
        <v>229734.11</v>
      </c>
      <c r="F32" s="161"/>
    </row>
    <row r="33" spans="1:6" ht="17.45" x14ac:dyDescent="0.3">
      <c r="A33" s="45"/>
    </row>
    <row r="34" spans="1:6" ht="18.75" x14ac:dyDescent="0.25">
      <c r="A34" s="159" t="s">
        <v>166</v>
      </c>
      <c r="B34" s="159"/>
      <c r="C34" s="159"/>
      <c r="D34" s="159"/>
      <c r="E34" s="159"/>
      <c r="F34" s="159"/>
    </row>
    <row r="35" spans="1:6" ht="17.45" x14ac:dyDescent="0.3">
      <c r="A35" s="45"/>
    </row>
    <row r="36" spans="1:6" ht="18.75" x14ac:dyDescent="0.3">
      <c r="A36" s="7" t="s">
        <v>234</v>
      </c>
      <c r="B36" s="8">
        <v>140</v>
      </c>
    </row>
    <row r="37" spans="1:6" x14ac:dyDescent="0.3">
      <c r="A37" s="9"/>
    </row>
    <row r="38" spans="1:6" ht="37.9" customHeight="1" x14ac:dyDescent="0.25">
      <c r="A38" s="162" t="s">
        <v>82</v>
      </c>
      <c r="B38" s="163"/>
      <c r="C38" s="164"/>
      <c r="D38" s="162" t="s">
        <v>155</v>
      </c>
      <c r="E38" s="163"/>
      <c r="F38" s="164"/>
    </row>
    <row r="39" spans="1:6" ht="18" x14ac:dyDescent="0.3">
      <c r="A39" s="162">
        <v>1</v>
      </c>
      <c r="B39" s="163"/>
      <c r="C39" s="164"/>
      <c r="D39" s="162">
        <v>3</v>
      </c>
      <c r="E39" s="163"/>
      <c r="F39" s="164"/>
    </row>
    <row r="40" spans="1:6" ht="18.75" x14ac:dyDescent="0.25">
      <c r="A40" s="165" t="s">
        <v>165</v>
      </c>
      <c r="B40" s="166"/>
      <c r="C40" s="167"/>
      <c r="D40" s="168">
        <v>0</v>
      </c>
      <c r="E40" s="169"/>
      <c r="F40" s="170"/>
    </row>
    <row r="41" spans="1:6" ht="17.45" x14ac:dyDescent="0.3">
      <c r="A41" s="45"/>
    </row>
    <row r="42" spans="1:6" ht="18.75" x14ac:dyDescent="0.25">
      <c r="A42" s="159" t="s">
        <v>167</v>
      </c>
      <c r="B42" s="159"/>
      <c r="C42" s="159"/>
      <c r="D42" s="159"/>
      <c r="E42" s="159"/>
      <c r="F42" s="159"/>
    </row>
    <row r="43" spans="1:6" ht="17.45" x14ac:dyDescent="0.3">
      <c r="A43" s="49"/>
      <c r="B43" s="49"/>
      <c r="C43" s="49"/>
      <c r="D43" s="49"/>
      <c r="E43" s="49"/>
      <c r="F43" s="49"/>
    </row>
    <row r="44" spans="1:6" ht="18.75" x14ac:dyDescent="0.3">
      <c r="A44" s="7" t="s">
        <v>234</v>
      </c>
      <c r="B44" s="8">
        <v>180</v>
      </c>
    </row>
    <row r="45" spans="1:6" x14ac:dyDescent="0.3">
      <c r="A45" s="9"/>
    </row>
    <row r="46" spans="1:6" ht="57" customHeight="1" x14ac:dyDescent="0.25">
      <c r="A46" s="48" t="s">
        <v>82</v>
      </c>
      <c r="B46" s="160" t="s">
        <v>162</v>
      </c>
      <c r="C46" s="160"/>
      <c r="D46" s="89" t="s">
        <v>163</v>
      </c>
      <c r="E46" s="160" t="s">
        <v>172</v>
      </c>
      <c r="F46" s="160"/>
    </row>
    <row r="47" spans="1:6" ht="18" x14ac:dyDescent="0.3">
      <c r="A47" s="48">
        <v>1</v>
      </c>
      <c r="B47" s="160">
        <v>2</v>
      </c>
      <c r="C47" s="160"/>
      <c r="D47" s="89">
        <v>3</v>
      </c>
      <c r="E47" s="160">
        <v>4</v>
      </c>
      <c r="F47" s="160"/>
    </row>
    <row r="48" spans="1:6" ht="37.5" x14ac:dyDescent="0.25">
      <c r="A48" s="11" t="s">
        <v>241</v>
      </c>
      <c r="B48" s="160" t="s">
        <v>111</v>
      </c>
      <c r="C48" s="160"/>
      <c r="D48" s="89" t="s">
        <v>111</v>
      </c>
      <c r="E48" s="161">
        <v>0</v>
      </c>
      <c r="F48" s="161"/>
    </row>
    <row r="49" spans="1:6" ht="17.45" x14ac:dyDescent="0.3">
      <c r="A49" s="45"/>
    </row>
    <row r="50" spans="1:6" ht="18.75" x14ac:dyDescent="0.25">
      <c r="A50" s="159" t="s">
        <v>176</v>
      </c>
      <c r="B50" s="159"/>
      <c r="C50" s="159"/>
      <c r="D50" s="159"/>
      <c r="E50" s="159"/>
      <c r="F50" s="159"/>
    </row>
    <row r="51" spans="1:6" ht="17.45" x14ac:dyDescent="0.3">
      <c r="A51" s="45"/>
    </row>
    <row r="52" spans="1:6" ht="18.75" x14ac:dyDescent="0.3">
      <c r="A52" s="7" t="s">
        <v>234</v>
      </c>
      <c r="B52" s="8">
        <v>180</v>
      </c>
    </row>
    <row r="53" spans="1:6" x14ac:dyDescent="0.3">
      <c r="A53" s="9"/>
    </row>
    <row r="54" spans="1:6" ht="58.9" customHeight="1" x14ac:dyDescent="0.25">
      <c r="A54" s="48" t="s">
        <v>82</v>
      </c>
      <c r="B54" s="160" t="s">
        <v>162</v>
      </c>
      <c r="C54" s="160"/>
      <c r="D54" s="89" t="s">
        <v>163</v>
      </c>
      <c r="E54" s="162" t="s">
        <v>161</v>
      </c>
      <c r="F54" s="164"/>
    </row>
    <row r="55" spans="1:6" ht="18" x14ac:dyDescent="0.3">
      <c r="A55" s="48">
        <v>1</v>
      </c>
      <c r="B55" s="160">
        <v>2</v>
      </c>
      <c r="C55" s="160"/>
      <c r="D55" s="89">
        <v>3</v>
      </c>
      <c r="E55" s="160">
        <v>4</v>
      </c>
      <c r="F55" s="160"/>
    </row>
    <row r="56" spans="1:6" ht="58.9" customHeight="1" x14ac:dyDescent="0.25">
      <c r="A56" s="11" t="s">
        <v>173</v>
      </c>
      <c r="B56" s="160" t="s">
        <v>111</v>
      </c>
      <c r="C56" s="160"/>
      <c r="D56" s="89" t="s">
        <v>111</v>
      </c>
      <c r="E56" s="161">
        <v>0</v>
      </c>
      <c r="F56" s="161"/>
    </row>
    <row r="57" spans="1:6" ht="17.45" x14ac:dyDescent="0.3">
      <c r="A57" s="45"/>
    </row>
    <row r="58" spans="1:6" ht="18.75" x14ac:dyDescent="0.25">
      <c r="A58" s="159" t="s">
        <v>168</v>
      </c>
      <c r="B58" s="159"/>
      <c r="C58" s="159"/>
      <c r="D58" s="159"/>
      <c r="E58" s="159"/>
      <c r="F58" s="159"/>
    </row>
    <row r="59" spans="1:6" ht="17.45" x14ac:dyDescent="0.3">
      <c r="A59" s="45"/>
    </row>
    <row r="60" spans="1:6" ht="18.75" x14ac:dyDescent="0.3">
      <c r="A60" s="7" t="s">
        <v>234</v>
      </c>
      <c r="B60" s="8">
        <v>410</v>
      </c>
    </row>
    <row r="61" spans="1:6" x14ac:dyDescent="0.25">
      <c r="A61" s="9"/>
    </row>
    <row r="62" spans="1:6" ht="51.6" customHeight="1" x14ac:dyDescent="0.25">
      <c r="A62" s="48" t="s">
        <v>82</v>
      </c>
      <c r="B62" s="160" t="s">
        <v>133</v>
      </c>
      <c r="C62" s="160"/>
      <c r="D62" s="89" t="s">
        <v>171</v>
      </c>
      <c r="E62" s="160" t="s">
        <v>88</v>
      </c>
      <c r="F62" s="160"/>
    </row>
    <row r="63" spans="1:6" ht="18.75" x14ac:dyDescent="0.25">
      <c r="A63" s="48">
        <v>1</v>
      </c>
      <c r="B63" s="160">
        <v>2</v>
      </c>
      <c r="C63" s="160"/>
      <c r="D63" s="89">
        <v>3</v>
      </c>
      <c r="E63" s="160">
        <v>4</v>
      </c>
      <c r="F63" s="160"/>
    </row>
    <row r="64" spans="1:6" ht="56.25" x14ac:dyDescent="0.25">
      <c r="A64" s="11" t="s">
        <v>169</v>
      </c>
      <c r="B64" s="160" t="s">
        <v>111</v>
      </c>
      <c r="C64" s="160"/>
      <c r="D64" s="89" t="s">
        <v>111</v>
      </c>
      <c r="E64" s="161">
        <v>0</v>
      </c>
      <c r="F64" s="161"/>
    </row>
    <row r="65" spans="1:6" ht="18.75" x14ac:dyDescent="0.25">
      <c r="A65" s="45"/>
    </row>
    <row r="66" spans="1:6" ht="18.75" x14ac:dyDescent="0.3">
      <c r="A66" s="7" t="s">
        <v>234</v>
      </c>
      <c r="B66" s="8">
        <v>440</v>
      </c>
    </row>
    <row r="67" spans="1:6" x14ac:dyDescent="0.25">
      <c r="A67" s="9"/>
    </row>
    <row r="68" spans="1:6" ht="36.6" customHeight="1" x14ac:dyDescent="0.25">
      <c r="A68" s="48" t="s">
        <v>82</v>
      </c>
      <c r="B68" s="160" t="s">
        <v>133</v>
      </c>
      <c r="C68" s="160"/>
      <c r="D68" s="89" t="s">
        <v>171</v>
      </c>
      <c r="E68" s="160" t="s">
        <v>88</v>
      </c>
      <c r="F68" s="160"/>
    </row>
    <row r="69" spans="1:6" ht="18.75" x14ac:dyDescent="0.25">
      <c r="A69" s="48">
        <v>1</v>
      </c>
      <c r="B69" s="160">
        <v>2</v>
      </c>
      <c r="C69" s="160"/>
      <c r="D69" s="89">
        <v>3</v>
      </c>
      <c r="E69" s="160">
        <v>4</v>
      </c>
      <c r="F69" s="160"/>
    </row>
    <row r="70" spans="1:6" ht="56.25" x14ac:dyDescent="0.25">
      <c r="A70" s="11" t="s">
        <v>169</v>
      </c>
      <c r="B70" s="160" t="s">
        <v>111</v>
      </c>
      <c r="C70" s="160"/>
      <c r="D70" s="89" t="s">
        <v>111</v>
      </c>
      <c r="E70" s="161">
        <v>0</v>
      </c>
      <c r="F70" s="161"/>
    </row>
    <row r="71" spans="1:6" ht="18.75" x14ac:dyDescent="0.25">
      <c r="A71" s="12"/>
      <c r="B71" s="16"/>
      <c r="C71" s="16"/>
      <c r="D71" s="16"/>
      <c r="E71" s="16"/>
      <c r="F71" s="16"/>
    </row>
    <row r="72" spans="1:6" ht="18.75" x14ac:dyDescent="0.25">
      <c r="A72" s="159" t="s">
        <v>233</v>
      </c>
      <c r="B72" s="159"/>
      <c r="C72" s="159"/>
      <c r="D72" s="159"/>
      <c r="E72" s="159"/>
      <c r="F72" s="159"/>
    </row>
    <row r="73" spans="1:6" ht="18.75" x14ac:dyDescent="0.25">
      <c r="A73" s="12"/>
      <c r="B73" s="16"/>
      <c r="C73" s="16"/>
      <c r="D73" s="16"/>
      <c r="E73" s="60"/>
      <c r="F73" s="60"/>
    </row>
    <row r="74" spans="1:6" ht="18.75" x14ac:dyDescent="0.3">
      <c r="A74" s="7" t="s">
        <v>234</v>
      </c>
      <c r="B74" s="8">
        <v>510</v>
      </c>
    </row>
    <row r="75" spans="1:6" x14ac:dyDescent="0.25">
      <c r="A75" s="9"/>
    </row>
    <row r="76" spans="1:6" ht="38.450000000000003" customHeight="1" x14ac:dyDescent="0.25">
      <c r="A76" s="54" t="s">
        <v>82</v>
      </c>
      <c r="B76" s="160" t="s">
        <v>133</v>
      </c>
      <c r="C76" s="160"/>
      <c r="D76" s="89" t="s">
        <v>171</v>
      </c>
      <c r="E76" s="160" t="s">
        <v>88</v>
      </c>
      <c r="F76" s="160"/>
    </row>
    <row r="77" spans="1:6" ht="18.75" x14ac:dyDescent="0.25">
      <c r="A77" s="54">
        <v>1</v>
      </c>
      <c r="B77" s="160">
        <v>2</v>
      </c>
      <c r="C77" s="160"/>
      <c r="D77" s="89">
        <v>3</v>
      </c>
      <c r="E77" s="160">
        <v>4</v>
      </c>
      <c r="F77" s="160"/>
    </row>
    <row r="78" spans="1:6" ht="150" x14ac:dyDescent="0.25">
      <c r="A78" s="11" t="s">
        <v>70</v>
      </c>
      <c r="B78" s="160" t="s">
        <v>111</v>
      </c>
      <c r="C78" s="160"/>
      <c r="D78" s="89" t="s">
        <v>111</v>
      </c>
      <c r="E78" s="161">
        <v>0</v>
      </c>
      <c r="F78" s="161"/>
    </row>
    <row r="79" spans="1:6" ht="18.75" x14ac:dyDescent="0.25">
      <c r="A79" s="12"/>
      <c r="B79" s="16"/>
      <c r="C79" s="16"/>
      <c r="D79" s="16"/>
      <c r="E79" s="60"/>
      <c r="F79" s="60"/>
    </row>
    <row r="80" spans="1:6" ht="18.75" x14ac:dyDescent="0.3">
      <c r="A80" s="7" t="s">
        <v>234</v>
      </c>
      <c r="B80" s="8">
        <v>510</v>
      </c>
    </row>
    <row r="81" spans="1:6" x14ac:dyDescent="0.25">
      <c r="A81" s="9"/>
    </row>
    <row r="82" spans="1:6" ht="42" customHeight="1" x14ac:dyDescent="0.25">
      <c r="A82" s="54" t="s">
        <v>82</v>
      </c>
      <c r="B82" s="160" t="s">
        <v>133</v>
      </c>
      <c r="C82" s="160"/>
      <c r="D82" s="89" t="s">
        <v>171</v>
      </c>
      <c r="E82" s="160" t="s">
        <v>88</v>
      </c>
      <c r="F82" s="160"/>
    </row>
    <row r="83" spans="1:6" ht="18.75" x14ac:dyDescent="0.25">
      <c r="A83" s="54">
        <v>1</v>
      </c>
      <c r="B83" s="160">
        <v>2</v>
      </c>
      <c r="C83" s="160"/>
      <c r="D83" s="89">
        <v>3</v>
      </c>
      <c r="E83" s="160">
        <v>4</v>
      </c>
      <c r="F83" s="160"/>
    </row>
    <row r="84" spans="1:6" ht="187.5" x14ac:dyDescent="0.25">
      <c r="A84" s="11" t="s">
        <v>242</v>
      </c>
      <c r="B84" s="160" t="s">
        <v>111</v>
      </c>
      <c r="C84" s="160"/>
      <c r="D84" s="89" t="s">
        <v>111</v>
      </c>
      <c r="E84" s="161">
        <f>'платные на 2021 год '!D24</f>
        <v>0</v>
      </c>
      <c r="F84" s="161"/>
    </row>
    <row r="85" spans="1:6" ht="18.75" x14ac:dyDescent="0.25">
      <c r="A85" s="12"/>
      <c r="B85" s="16"/>
      <c r="C85" s="16"/>
      <c r="D85" s="16"/>
      <c r="E85" s="16"/>
      <c r="F85" s="16"/>
    </row>
    <row r="86" spans="1:6" ht="18.75" x14ac:dyDescent="0.25">
      <c r="A86" s="159" t="s">
        <v>235</v>
      </c>
      <c r="B86" s="159"/>
      <c r="C86" s="159"/>
      <c r="D86" s="159"/>
      <c r="E86" s="159"/>
      <c r="F86" s="159"/>
    </row>
    <row r="87" spans="1:6" ht="18.75" x14ac:dyDescent="0.25">
      <c r="A87" s="12"/>
      <c r="B87" s="16"/>
      <c r="C87" s="16"/>
      <c r="D87" s="16"/>
      <c r="E87" s="60"/>
      <c r="F87" s="60"/>
    </row>
    <row r="88" spans="1:6" ht="18.75" x14ac:dyDescent="0.3">
      <c r="A88" s="7" t="s">
        <v>234</v>
      </c>
      <c r="B88" s="8">
        <v>180</v>
      </c>
    </row>
    <row r="89" spans="1:6" x14ac:dyDescent="0.25">
      <c r="A89" s="9"/>
    </row>
    <row r="90" spans="1:6" ht="39" customHeight="1" x14ac:dyDescent="0.25">
      <c r="A90" s="62" t="s">
        <v>82</v>
      </c>
      <c r="B90" s="160" t="s">
        <v>133</v>
      </c>
      <c r="C90" s="160"/>
      <c r="D90" s="89" t="s">
        <v>171</v>
      </c>
      <c r="E90" s="160" t="s">
        <v>88</v>
      </c>
      <c r="F90" s="160"/>
    </row>
    <row r="91" spans="1:6" ht="18.75" x14ac:dyDescent="0.25">
      <c r="A91" s="62">
        <v>1</v>
      </c>
      <c r="B91" s="160">
        <v>2</v>
      </c>
      <c r="C91" s="160"/>
      <c r="D91" s="89">
        <v>3</v>
      </c>
      <c r="E91" s="160">
        <v>4</v>
      </c>
      <c r="F91" s="160"/>
    </row>
    <row r="92" spans="1:6" ht="37.5" x14ac:dyDescent="0.25">
      <c r="A92" s="11" t="s">
        <v>181</v>
      </c>
      <c r="B92" s="160" t="s">
        <v>111</v>
      </c>
      <c r="C92" s="160"/>
      <c r="D92" s="89" t="s">
        <v>111</v>
      </c>
      <c r="E92" s="161">
        <f>'гос.зад на 2021 год '!E93</f>
        <v>0</v>
      </c>
      <c r="F92" s="160"/>
    </row>
    <row r="93" spans="1:6" ht="56.25" x14ac:dyDescent="0.25">
      <c r="A93" s="11" t="s">
        <v>182</v>
      </c>
      <c r="B93" s="160" t="s">
        <v>111</v>
      </c>
      <c r="C93" s="160"/>
      <c r="D93" s="89" t="s">
        <v>111</v>
      </c>
      <c r="E93" s="161">
        <f>'гос.зад на 2021 год '!E94</f>
        <v>0</v>
      </c>
      <c r="F93" s="160"/>
    </row>
    <row r="94" spans="1:6" ht="56.25" x14ac:dyDescent="0.25">
      <c r="A94" s="11" t="s">
        <v>183</v>
      </c>
      <c r="B94" s="160" t="s">
        <v>111</v>
      </c>
      <c r="C94" s="160"/>
      <c r="D94" s="89" t="s">
        <v>111</v>
      </c>
      <c r="E94" s="161">
        <f>'гос.зад на 2021 год '!E95</f>
        <v>0</v>
      </c>
      <c r="F94" s="160"/>
    </row>
    <row r="95" spans="1:6" ht="18.75" x14ac:dyDescent="0.25">
      <c r="A95" s="12"/>
      <c r="B95" s="16"/>
      <c r="C95" s="16"/>
      <c r="D95" s="16"/>
      <c r="E95" s="16"/>
      <c r="F95" s="16"/>
    </row>
    <row r="96" spans="1:6" ht="48.6" customHeight="1" x14ac:dyDescent="0.25">
      <c r="A96" s="159" t="s">
        <v>253</v>
      </c>
      <c r="B96" s="159"/>
      <c r="C96" s="159"/>
      <c r="D96" s="159"/>
      <c r="E96" s="159"/>
      <c r="F96" s="159"/>
    </row>
    <row r="97" spans="1:6" ht="18.75" x14ac:dyDescent="0.25">
      <c r="A97" s="6"/>
    </row>
    <row r="98" spans="1:6" ht="18.75" x14ac:dyDescent="0.25">
      <c r="A98" s="171" t="s">
        <v>177</v>
      </c>
      <c r="B98" s="171"/>
      <c r="C98" s="171"/>
      <c r="D98" s="171"/>
      <c r="E98" s="171"/>
      <c r="F98" s="171"/>
    </row>
    <row r="99" spans="1:6" ht="18.75" x14ac:dyDescent="0.25">
      <c r="A99" s="7"/>
    </row>
    <row r="100" spans="1:6" ht="18.75" x14ac:dyDescent="0.3">
      <c r="A100" s="7" t="s">
        <v>135</v>
      </c>
      <c r="B100" s="8">
        <v>111</v>
      </c>
    </row>
    <row r="101" spans="1:6" x14ac:dyDescent="0.25">
      <c r="A101" s="9"/>
    </row>
    <row r="102" spans="1:6" ht="54" customHeight="1" x14ac:dyDescent="0.25">
      <c r="A102" s="160" t="s">
        <v>73</v>
      </c>
      <c r="B102" s="160" t="s">
        <v>74</v>
      </c>
      <c r="C102" s="160" t="s">
        <v>75</v>
      </c>
      <c r="D102" s="160"/>
      <c r="E102" s="160"/>
      <c r="F102" s="160" t="s">
        <v>76</v>
      </c>
    </row>
    <row r="103" spans="1:6" ht="18.75" x14ac:dyDescent="0.25">
      <c r="A103" s="160"/>
      <c r="B103" s="160"/>
      <c r="C103" s="160" t="s">
        <v>77</v>
      </c>
      <c r="D103" s="160" t="s">
        <v>6</v>
      </c>
      <c r="E103" s="160"/>
      <c r="F103" s="160"/>
    </row>
    <row r="104" spans="1:6" ht="75" x14ac:dyDescent="0.25">
      <c r="A104" s="160"/>
      <c r="B104" s="160"/>
      <c r="C104" s="160"/>
      <c r="D104" s="10" t="s">
        <v>78</v>
      </c>
      <c r="E104" s="10" t="s">
        <v>79</v>
      </c>
      <c r="F104" s="160"/>
    </row>
    <row r="105" spans="1:6" ht="18.75" x14ac:dyDescent="0.25">
      <c r="A105" s="48">
        <v>1</v>
      </c>
      <c r="B105" s="48">
        <v>2</v>
      </c>
      <c r="C105" s="48">
        <v>3</v>
      </c>
      <c r="D105" s="48">
        <v>4</v>
      </c>
      <c r="E105" s="48">
        <v>5</v>
      </c>
      <c r="F105" s="48">
        <v>7</v>
      </c>
    </row>
    <row r="106" spans="1:6" ht="18.75" x14ac:dyDescent="0.25">
      <c r="A106" s="98" t="s">
        <v>254</v>
      </c>
      <c r="B106" s="99">
        <v>1</v>
      </c>
      <c r="C106" s="89">
        <v>45000</v>
      </c>
      <c r="D106" s="106">
        <v>12670</v>
      </c>
      <c r="E106">
        <v>32330</v>
      </c>
      <c r="F106" s="89">
        <f>SUM(B106*C106*12)</f>
        <v>540000</v>
      </c>
    </row>
    <row r="107" spans="1:6" ht="31.5" x14ac:dyDescent="0.25">
      <c r="A107" s="100" t="s">
        <v>255</v>
      </c>
      <c r="B107" s="101">
        <v>4</v>
      </c>
      <c r="C107" s="89">
        <v>117494.17</v>
      </c>
      <c r="D107" s="106">
        <v>36744</v>
      </c>
      <c r="E107">
        <v>80750.17</v>
      </c>
      <c r="F107" s="89">
        <f>SUM(C107*12)</f>
        <v>1409930.04</v>
      </c>
    </row>
    <row r="108" spans="1:6" ht="18.75" x14ac:dyDescent="0.25">
      <c r="A108" s="102" t="s">
        <v>256</v>
      </c>
      <c r="B108" s="101">
        <v>1</v>
      </c>
      <c r="C108" s="89">
        <v>26250</v>
      </c>
      <c r="D108" s="106">
        <v>8057</v>
      </c>
      <c r="E108">
        <v>18193</v>
      </c>
      <c r="F108" s="89">
        <f>SUM(B108*C108*12)</f>
        <v>315000</v>
      </c>
    </row>
    <row r="109" spans="1:6" ht="18.75" x14ac:dyDescent="0.25">
      <c r="A109" s="102" t="s">
        <v>257</v>
      </c>
      <c r="B109" s="103">
        <v>17.75</v>
      </c>
      <c r="C109" s="89">
        <v>465937.5</v>
      </c>
      <c r="D109" s="105">
        <v>143011.79999999999</v>
      </c>
      <c r="E109">
        <v>203430</v>
      </c>
      <c r="F109" s="89">
        <v>4586320.2</v>
      </c>
    </row>
    <row r="110" spans="1:6" ht="18.75" x14ac:dyDescent="0.25">
      <c r="A110" s="102" t="s">
        <v>258</v>
      </c>
      <c r="B110" s="101">
        <v>2</v>
      </c>
      <c r="C110" s="89">
        <v>52500</v>
      </c>
      <c r="D110" s="106">
        <v>16114</v>
      </c>
      <c r="E110">
        <v>36386</v>
      </c>
      <c r="F110" s="89">
        <f>SUM(B110*C110*12)</f>
        <v>1260000</v>
      </c>
    </row>
    <row r="111" spans="1:6" ht="63" x14ac:dyDescent="0.25">
      <c r="A111" s="104" t="s">
        <v>259</v>
      </c>
      <c r="B111" s="101">
        <v>1</v>
      </c>
      <c r="C111" s="89">
        <v>26250</v>
      </c>
      <c r="D111" s="106">
        <v>8057</v>
      </c>
      <c r="E111">
        <v>18193</v>
      </c>
      <c r="F111" s="89">
        <f>SUM(B111*C111*12)</f>
        <v>315000</v>
      </c>
    </row>
    <row r="112" spans="1:6" ht="18.75" x14ac:dyDescent="0.25">
      <c r="A112" s="104" t="s">
        <v>260</v>
      </c>
      <c r="B112" s="101">
        <v>1</v>
      </c>
      <c r="C112" s="89">
        <v>26250</v>
      </c>
      <c r="D112" s="105">
        <v>8057</v>
      </c>
      <c r="E112">
        <v>18193</v>
      </c>
      <c r="F112" s="89">
        <f>SUM(B112*C112*12)</f>
        <v>315000</v>
      </c>
    </row>
    <row r="113" spans="1:6" ht="18.75" x14ac:dyDescent="0.25">
      <c r="A113" s="48"/>
      <c r="B113" s="48"/>
      <c r="C113" s="58"/>
      <c r="D113" s="58"/>
      <c r="E113" s="58"/>
      <c r="F113" s="58"/>
    </row>
    <row r="114" spans="1:6" ht="18.75" x14ac:dyDescent="0.25">
      <c r="A114" s="48" t="s">
        <v>136</v>
      </c>
      <c r="B114" s="48">
        <f>SUM(B106:B112)</f>
        <v>27.75</v>
      </c>
      <c r="C114" s="58"/>
      <c r="D114" s="58"/>
      <c r="E114" s="58"/>
      <c r="F114" s="58">
        <f>SUM(F106:F112)</f>
        <v>8741250.2400000002</v>
      </c>
    </row>
    <row r="115" spans="1:6" ht="18.75" x14ac:dyDescent="0.25">
      <c r="A115" s="6"/>
    </row>
    <row r="116" spans="1:6" ht="18.75" x14ac:dyDescent="0.25">
      <c r="A116" s="171" t="s">
        <v>170</v>
      </c>
      <c r="B116" s="171"/>
      <c r="C116" s="171"/>
      <c r="D116" s="171"/>
      <c r="E116" s="171"/>
      <c r="F116" s="171"/>
    </row>
    <row r="117" spans="1:6" ht="18.75" x14ac:dyDescent="0.25">
      <c r="A117" s="53"/>
      <c r="B117" s="53"/>
      <c r="C117" s="53"/>
      <c r="D117" s="53"/>
      <c r="E117" s="53"/>
      <c r="F117" s="53"/>
    </row>
    <row r="118" spans="1:6" ht="18.75" x14ac:dyDescent="0.3">
      <c r="A118" s="7" t="s">
        <v>135</v>
      </c>
      <c r="B118" s="8">
        <v>119</v>
      </c>
    </row>
    <row r="119" spans="1:6" x14ac:dyDescent="0.25">
      <c r="A119" s="9"/>
    </row>
    <row r="120" spans="1:6" ht="72" customHeight="1" x14ac:dyDescent="0.25">
      <c r="A120" s="77" t="s">
        <v>80</v>
      </c>
      <c r="B120" s="160" t="s">
        <v>225</v>
      </c>
      <c r="C120" s="160"/>
      <c r="D120" s="89" t="s">
        <v>174</v>
      </c>
      <c r="E120" s="160" t="s">
        <v>81</v>
      </c>
      <c r="F120" s="160"/>
    </row>
    <row r="121" spans="1:6" ht="18.75" x14ac:dyDescent="0.25">
      <c r="A121" s="48">
        <v>1</v>
      </c>
      <c r="B121" s="160">
        <v>2</v>
      </c>
      <c r="C121" s="160"/>
      <c r="D121" s="89">
        <v>3</v>
      </c>
      <c r="E121" s="160">
        <v>4</v>
      </c>
      <c r="F121" s="160"/>
    </row>
    <row r="122" spans="1:6" ht="18.75" x14ac:dyDescent="0.25">
      <c r="A122" s="78">
        <f>B114</f>
        <v>27.75</v>
      </c>
      <c r="B122" s="161">
        <f>SUM(D122:F122)</f>
        <v>11381107.74</v>
      </c>
      <c r="C122" s="161"/>
      <c r="D122" s="90">
        <f>F114</f>
        <v>8741250.2400000002</v>
      </c>
      <c r="E122" s="161">
        <v>2639857.5</v>
      </c>
      <c r="F122" s="161"/>
    </row>
    <row r="123" spans="1:6" ht="18.75" x14ac:dyDescent="0.25">
      <c r="A123" s="6"/>
    </row>
    <row r="124" spans="1:6" ht="51" customHeight="1" x14ac:dyDescent="0.25">
      <c r="A124" s="172" t="s">
        <v>190</v>
      </c>
      <c r="B124" s="172"/>
      <c r="C124" s="172"/>
      <c r="D124" s="172"/>
      <c r="E124" s="172"/>
      <c r="F124" s="172"/>
    </row>
    <row r="125" spans="1:6" ht="18.75" x14ac:dyDescent="0.25">
      <c r="A125" s="7"/>
    </row>
    <row r="126" spans="1:6" ht="18.75" x14ac:dyDescent="0.3">
      <c r="A126" s="7" t="s">
        <v>137</v>
      </c>
      <c r="B126" s="8">
        <v>112</v>
      </c>
    </row>
    <row r="127" spans="1:6" x14ac:dyDescent="0.25">
      <c r="A127" s="9"/>
    </row>
    <row r="128" spans="1:6" ht="77.45" customHeight="1" x14ac:dyDescent="0.25">
      <c r="A128" s="48" t="s">
        <v>82</v>
      </c>
      <c r="B128" s="48" t="s">
        <v>83</v>
      </c>
      <c r="C128" s="160" t="s">
        <v>261</v>
      </c>
      <c r="D128" s="160"/>
      <c r="E128" s="160" t="s">
        <v>262</v>
      </c>
      <c r="F128" s="160"/>
    </row>
    <row r="129" spans="1:6" ht="18.75" x14ac:dyDescent="0.25">
      <c r="A129" s="48">
        <v>1</v>
      </c>
      <c r="B129" s="48">
        <v>2</v>
      </c>
      <c r="C129" s="160">
        <v>3</v>
      </c>
      <c r="D129" s="160"/>
      <c r="E129" s="160">
        <v>5</v>
      </c>
      <c r="F129" s="160"/>
    </row>
    <row r="130" spans="1:6" ht="131.25" x14ac:dyDescent="0.25">
      <c r="A130" s="88" t="s">
        <v>244</v>
      </c>
      <c r="B130" s="46">
        <v>18</v>
      </c>
      <c r="C130" s="160">
        <v>771.2</v>
      </c>
      <c r="D130" s="160"/>
      <c r="E130" s="161">
        <v>168892</v>
      </c>
      <c r="F130" s="161"/>
    </row>
    <row r="131" spans="1:6" ht="18.75" x14ac:dyDescent="0.25">
      <c r="A131" s="6"/>
    </row>
    <row r="132" spans="1:6" ht="33" customHeight="1" x14ac:dyDescent="0.25">
      <c r="A132" s="172" t="s">
        <v>213</v>
      </c>
      <c r="B132" s="172"/>
      <c r="C132" s="172"/>
      <c r="D132" s="172"/>
      <c r="E132" s="172"/>
      <c r="F132" s="172"/>
    </row>
    <row r="133" spans="1:6" ht="18.75" x14ac:dyDescent="0.25">
      <c r="A133" s="7"/>
    </row>
    <row r="134" spans="1:6" ht="18.75" x14ac:dyDescent="0.3">
      <c r="A134" s="7" t="s">
        <v>137</v>
      </c>
      <c r="B134" s="8">
        <v>112</v>
      </c>
    </row>
    <row r="135" spans="1:6" x14ac:dyDescent="0.25">
      <c r="A135" s="9"/>
    </row>
    <row r="136" spans="1:6" ht="37.5" x14ac:dyDescent="0.25">
      <c r="A136" s="48" t="s">
        <v>82</v>
      </c>
      <c r="B136" s="48" t="s">
        <v>214</v>
      </c>
      <c r="C136" s="162" t="s">
        <v>215</v>
      </c>
      <c r="D136" s="163"/>
      <c r="E136" s="160" t="s">
        <v>88</v>
      </c>
      <c r="F136" s="160"/>
    </row>
    <row r="137" spans="1:6" ht="18.75" x14ac:dyDescent="0.25">
      <c r="A137" s="48">
        <v>1</v>
      </c>
      <c r="B137" s="48">
        <v>2</v>
      </c>
      <c r="C137" s="162">
        <v>3</v>
      </c>
      <c r="D137" s="163"/>
      <c r="E137" s="160">
        <v>4</v>
      </c>
      <c r="F137" s="160"/>
    </row>
    <row r="138" spans="1:6" ht="18.75" x14ac:dyDescent="0.25">
      <c r="A138" s="11"/>
      <c r="B138" s="46"/>
      <c r="C138" s="162"/>
      <c r="D138" s="163"/>
      <c r="E138" s="161">
        <f>B138*C138</f>
        <v>0</v>
      </c>
      <c r="F138" s="161"/>
    </row>
    <row r="139" spans="1:6" ht="18.75" x14ac:dyDescent="0.25">
      <c r="A139" s="12"/>
      <c r="B139" s="13"/>
      <c r="C139" s="16"/>
      <c r="D139" s="16"/>
      <c r="E139" s="16"/>
      <c r="F139" s="16"/>
    </row>
    <row r="140" spans="1:6" ht="38.450000000000003" customHeight="1" x14ac:dyDescent="0.25">
      <c r="A140" s="172" t="s">
        <v>191</v>
      </c>
      <c r="B140" s="172"/>
      <c r="C140" s="172"/>
      <c r="D140" s="172"/>
      <c r="E140" s="172"/>
      <c r="F140" s="172"/>
    </row>
    <row r="141" spans="1:6" ht="18.75" x14ac:dyDescent="0.25">
      <c r="A141" s="7"/>
    </row>
    <row r="142" spans="1:6" ht="18.75" x14ac:dyDescent="0.3">
      <c r="A142" s="7" t="s">
        <v>135</v>
      </c>
      <c r="B142" s="8">
        <v>112</v>
      </c>
    </row>
    <row r="143" spans="1:6" x14ac:dyDescent="0.25">
      <c r="A143" s="9"/>
    </row>
    <row r="144" spans="1:6" ht="75" x14ac:dyDescent="0.25">
      <c r="A144" s="160" t="s">
        <v>82</v>
      </c>
      <c r="B144" s="160"/>
      <c r="C144" s="48" t="s">
        <v>86</v>
      </c>
      <c r="D144" s="89" t="s">
        <v>87</v>
      </c>
      <c r="E144" s="160" t="s">
        <v>88</v>
      </c>
      <c r="F144" s="160"/>
    </row>
    <row r="145" spans="1:6" ht="18.75" x14ac:dyDescent="0.25">
      <c r="A145" s="162">
        <v>1</v>
      </c>
      <c r="B145" s="164"/>
      <c r="C145" s="48">
        <v>2</v>
      </c>
      <c r="D145" s="91">
        <v>3</v>
      </c>
      <c r="E145" s="162">
        <v>4</v>
      </c>
      <c r="F145" s="164"/>
    </row>
    <row r="146" spans="1:6" ht="18.75" x14ac:dyDescent="0.25">
      <c r="A146" s="162"/>
      <c r="B146" s="164"/>
      <c r="C146" s="48"/>
      <c r="D146" s="91"/>
      <c r="E146" s="168">
        <f>C146*D146</f>
        <v>0</v>
      </c>
      <c r="F146" s="170"/>
    </row>
    <row r="147" spans="1:6" ht="18.75" x14ac:dyDescent="0.25">
      <c r="A147" s="6"/>
    </row>
    <row r="148" spans="1:6" ht="36.6" customHeight="1" x14ac:dyDescent="0.25">
      <c r="A148" s="172" t="s">
        <v>192</v>
      </c>
      <c r="B148" s="172"/>
      <c r="C148" s="172"/>
      <c r="D148" s="172"/>
      <c r="E148" s="172"/>
      <c r="F148" s="172"/>
    </row>
    <row r="149" spans="1:6" ht="18.75" x14ac:dyDescent="0.25">
      <c r="A149" s="47"/>
      <c r="B149" s="47"/>
      <c r="C149" s="47"/>
      <c r="D149" s="47"/>
      <c r="E149" s="47"/>
      <c r="F149" s="47"/>
    </row>
    <row r="150" spans="1:6" ht="18.75" x14ac:dyDescent="0.3">
      <c r="A150" s="7" t="s">
        <v>137</v>
      </c>
      <c r="B150" s="8">
        <v>112</v>
      </c>
    </row>
    <row r="151" spans="1:6" x14ac:dyDescent="0.25">
      <c r="A151" s="9"/>
    </row>
    <row r="152" spans="1:6" ht="70.150000000000006" customHeight="1" x14ac:dyDescent="0.25">
      <c r="A152" s="48" t="s">
        <v>82</v>
      </c>
      <c r="B152" s="48" t="s">
        <v>83</v>
      </c>
      <c r="C152" s="160" t="s">
        <v>84</v>
      </c>
      <c r="D152" s="160"/>
      <c r="E152" s="160" t="s">
        <v>85</v>
      </c>
      <c r="F152" s="160"/>
    </row>
    <row r="153" spans="1:6" ht="18.75" x14ac:dyDescent="0.25">
      <c r="A153" s="48">
        <v>1</v>
      </c>
      <c r="B153" s="48">
        <v>2</v>
      </c>
      <c r="C153" s="160">
        <v>3</v>
      </c>
      <c r="D153" s="160"/>
      <c r="E153" s="160">
        <v>5</v>
      </c>
      <c r="F153" s="160"/>
    </row>
    <row r="154" spans="1:6" ht="37.5" x14ac:dyDescent="0.25">
      <c r="A154" s="11" t="s">
        <v>89</v>
      </c>
      <c r="B154" s="46"/>
      <c r="C154" s="160"/>
      <c r="D154" s="160"/>
      <c r="E154" s="161" t="e">
        <f>B154*C154*#REF!</f>
        <v>#REF!</v>
      </c>
      <c r="F154" s="161"/>
    </row>
    <row r="155" spans="1:6" ht="18.75" x14ac:dyDescent="0.25">
      <c r="A155" s="6"/>
    </row>
    <row r="156" spans="1:6" ht="41.45" customHeight="1" x14ac:dyDescent="0.25">
      <c r="A156" s="172" t="s">
        <v>193</v>
      </c>
      <c r="B156" s="172"/>
      <c r="C156" s="172"/>
      <c r="D156" s="172"/>
      <c r="E156" s="172"/>
      <c r="F156" s="172"/>
    </row>
    <row r="157" spans="1:6" ht="18.75" x14ac:dyDescent="0.25">
      <c r="A157" s="7"/>
    </row>
    <row r="158" spans="1:6" ht="18.75" x14ac:dyDescent="0.3">
      <c r="A158" s="7" t="s">
        <v>135</v>
      </c>
      <c r="B158" s="8">
        <v>113</v>
      </c>
    </row>
    <row r="159" spans="1:6" x14ac:dyDescent="0.25">
      <c r="A159" s="9"/>
    </row>
    <row r="160" spans="1:6" ht="67.900000000000006" customHeight="1" x14ac:dyDescent="0.25">
      <c r="A160" s="48" t="s">
        <v>82</v>
      </c>
      <c r="B160" s="48" t="s">
        <v>90</v>
      </c>
      <c r="C160" s="160" t="s">
        <v>91</v>
      </c>
      <c r="D160" s="160"/>
      <c r="E160" s="160" t="s">
        <v>85</v>
      </c>
      <c r="F160" s="160"/>
    </row>
    <row r="161" spans="1:6" ht="18.75" x14ac:dyDescent="0.3">
      <c r="A161" s="48">
        <v>1</v>
      </c>
      <c r="B161" s="48">
        <v>2</v>
      </c>
      <c r="C161" s="160">
        <v>3</v>
      </c>
      <c r="D161" s="160"/>
      <c r="E161" s="173">
        <v>5</v>
      </c>
      <c r="F161" s="174"/>
    </row>
    <row r="162" spans="1:6" ht="93.75" x14ac:dyDescent="0.25">
      <c r="A162" s="11" t="s">
        <v>92</v>
      </c>
      <c r="B162" s="58"/>
      <c r="C162" s="161"/>
      <c r="D162" s="161"/>
      <c r="E162" s="175" t="e">
        <f>B162*C162*#REF!</f>
        <v>#REF!</v>
      </c>
      <c r="F162" s="176"/>
    </row>
    <row r="163" spans="1:6" ht="18.75" x14ac:dyDescent="0.25">
      <c r="A163" s="6"/>
    </row>
    <row r="164" spans="1:6" ht="18.75" x14ac:dyDescent="0.3">
      <c r="A164" s="7" t="s">
        <v>135</v>
      </c>
      <c r="B164" s="8">
        <v>119</v>
      </c>
    </row>
    <row r="165" spans="1:6" x14ac:dyDescent="0.25">
      <c r="A165" s="9"/>
    </row>
    <row r="166" spans="1:6" ht="61.9" customHeight="1" x14ac:dyDescent="0.25">
      <c r="A166" s="48" t="s">
        <v>82</v>
      </c>
      <c r="B166" s="48" t="s">
        <v>90</v>
      </c>
      <c r="C166" s="160" t="s">
        <v>91</v>
      </c>
      <c r="D166" s="160"/>
      <c r="E166" s="160" t="s">
        <v>85</v>
      </c>
      <c r="F166" s="160"/>
    </row>
    <row r="167" spans="1:6" ht="18.75" x14ac:dyDescent="0.3">
      <c r="A167" s="48">
        <v>1</v>
      </c>
      <c r="B167" s="48">
        <v>2</v>
      </c>
      <c r="C167" s="160">
        <v>3</v>
      </c>
      <c r="D167" s="160"/>
      <c r="E167" s="173">
        <v>5</v>
      </c>
      <c r="F167" s="174"/>
    </row>
    <row r="168" spans="1:6" ht="75" x14ac:dyDescent="0.25">
      <c r="A168" s="11" t="s">
        <v>147</v>
      </c>
      <c r="B168" s="58"/>
      <c r="C168" s="161"/>
      <c r="D168" s="161"/>
      <c r="E168" s="175" t="e">
        <f>B168*C168*#REF!</f>
        <v>#REF!</v>
      </c>
      <c r="F168" s="176"/>
    </row>
    <row r="169" spans="1:6" ht="18.75" x14ac:dyDescent="0.25">
      <c r="A169" s="11" t="s">
        <v>114</v>
      </c>
      <c r="B169" s="46"/>
      <c r="C169" s="162"/>
      <c r="D169" s="164"/>
      <c r="E169" s="177"/>
      <c r="F169" s="178"/>
    </row>
    <row r="170" spans="1:6" ht="18.75" x14ac:dyDescent="0.25">
      <c r="A170" s="6"/>
    </row>
    <row r="171" spans="1:6" ht="36" customHeight="1" x14ac:dyDescent="0.25">
      <c r="A171" s="172" t="s">
        <v>194</v>
      </c>
      <c r="B171" s="172"/>
      <c r="C171" s="172"/>
      <c r="D171" s="172"/>
      <c r="E171" s="172"/>
      <c r="F171" s="172"/>
    </row>
    <row r="172" spans="1:6" ht="18.75" x14ac:dyDescent="0.25">
      <c r="A172" s="47"/>
      <c r="B172" s="47"/>
      <c r="C172" s="47"/>
      <c r="D172" s="47"/>
      <c r="E172" s="47"/>
      <c r="F172" s="47"/>
    </row>
    <row r="173" spans="1:6" ht="18.75" x14ac:dyDescent="0.3">
      <c r="A173" s="7" t="s">
        <v>135</v>
      </c>
      <c r="B173" s="8">
        <v>111</v>
      </c>
    </row>
    <row r="174" spans="1:6" x14ac:dyDescent="0.25">
      <c r="A174" s="9"/>
    </row>
    <row r="175" spans="1:6" ht="52.9" customHeight="1" x14ac:dyDescent="0.25">
      <c r="A175" s="48" t="s">
        <v>82</v>
      </c>
      <c r="B175" s="160" t="s">
        <v>93</v>
      </c>
      <c r="C175" s="160"/>
      <c r="D175" s="89" t="s">
        <v>94</v>
      </c>
      <c r="E175" s="160" t="s">
        <v>95</v>
      </c>
      <c r="F175" s="160"/>
    </row>
    <row r="176" spans="1:6" ht="18.75" x14ac:dyDescent="0.3">
      <c r="A176" s="48">
        <v>1</v>
      </c>
      <c r="B176" s="162">
        <v>2</v>
      </c>
      <c r="C176" s="164"/>
      <c r="D176" s="91">
        <v>3</v>
      </c>
      <c r="E176" s="173">
        <v>4</v>
      </c>
      <c r="F176" s="174"/>
    </row>
    <row r="177" spans="1:6" ht="93.75" x14ac:dyDescent="0.25">
      <c r="A177" s="11" t="s">
        <v>96</v>
      </c>
      <c r="B177" s="162"/>
      <c r="C177" s="164"/>
      <c r="D177" s="91"/>
      <c r="E177" s="175">
        <f>B177*D177</f>
        <v>0</v>
      </c>
      <c r="F177" s="176"/>
    </row>
    <row r="178" spans="1:6" ht="18.75" x14ac:dyDescent="0.25">
      <c r="A178" s="12"/>
      <c r="B178" s="13"/>
      <c r="C178" s="13"/>
      <c r="D178" s="13"/>
      <c r="E178" s="14"/>
      <c r="F178" s="14"/>
    </row>
    <row r="179" spans="1:6" ht="18.75" x14ac:dyDescent="0.3">
      <c r="A179" s="7" t="s">
        <v>135</v>
      </c>
      <c r="B179" s="8">
        <v>112</v>
      </c>
    </row>
    <row r="180" spans="1:6" x14ac:dyDescent="0.25">
      <c r="A180" s="9"/>
    </row>
    <row r="181" spans="1:6" ht="78" customHeight="1" x14ac:dyDescent="0.25">
      <c r="A181" s="48" t="s">
        <v>82</v>
      </c>
      <c r="B181" s="48" t="s">
        <v>93</v>
      </c>
      <c r="C181" s="48" t="s">
        <v>97</v>
      </c>
      <c r="D181" s="89" t="s">
        <v>98</v>
      </c>
      <c r="E181" s="160" t="s">
        <v>85</v>
      </c>
      <c r="F181" s="160"/>
    </row>
    <row r="182" spans="1:6" ht="18.75" x14ac:dyDescent="0.25">
      <c r="A182" s="48">
        <v>1</v>
      </c>
      <c r="B182" s="48">
        <v>2</v>
      </c>
      <c r="C182" s="48">
        <v>3</v>
      </c>
      <c r="D182" s="89">
        <v>4</v>
      </c>
      <c r="E182" s="160">
        <v>5</v>
      </c>
      <c r="F182" s="160"/>
    </row>
    <row r="183" spans="1:6" ht="56.25" x14ac:dyDescent="0.25">
      <c r="A183" s="11" t="s">
        <v>99</v>
      </c>
      <c r="B183" s="46"/>
      <c r="C183" s="48"/>
      <c r="D183" s="91"/>
      <c r="E183" s="168">
        <f>B183*C183*D183</f>
        <v>0</v>
      </c>
      <c r="F183" s="170"/>
    </row>
    <row r="184" spans="1:6" ht="18.75" x14ac:dyDescent="0.25">
      <c r="A184" s="6"/>
    </row>
    <row r="185" spans="1:6" ht="31.9" customHeight="1" x14ac:dyDescent="0.25">
      <c r="A185" s="171" t="s">
        <v>195</v>
      </c>
      <c r="B185" s="171"/>
      <c r="C185" s="171"/>
      <c r="D185" s="171"/>
      <c r="E185" s="171"/>
      <c r="F185" s="171"/>
    </row>
    <row r="186" spans="1:6" ht="15.75" x14ac:dyDescent="0.25">
      <c r="A186" s="15"/>
    </row>
    <row r="187" spans="1:6" ht="18.75" x14ac:dyDescent="0.3">
      <c r="A187" s="7" t="s">
        <v>137</v>
      </c>
      <c r="B187" s="8">
        <v>321</v>
      </c>
    </row>
    <row r="188" spans="1:6" x14ac:dyDescent="0.25">
      <c r="A188" s="9"/>
    </row>
    <row r="189" spans="1:6" ht="57.6" customHeight="1" x14ac:dyDescent="0.25">
      <c r="A189" s="48" t="s">
        <v>82</v>
      </c>
      <c r="B189" s="160" t="s">
        <v>100</v>
      </c>
      <c r="C189" s="160"/>
      <c r="D189" s="89" t="s">
        <v>101</v>
      </c>
      <c r="E189" s="160" t="s">
        <v>102</v>
      </c>
      <c r="F189" s="160"/>
    </row>
    <row r="190" spans="1:6" ht="18.75" x14ac:dyDescent="0.25">
      <c r="A190" s="48">
        <v>1</v>
      </c>
      <c r="B190" s="162">
        <v>2</v>
      </c>
      <c r="C190" s="164"/>
      <c r="D190" s="91">
        <v>3</v>
      </c>
      <c r="E190" s="162">
        <v>4</v>
      </c>
      <c r="F190" s="164"/>
    </row>
    <row r="191" spans="1:6" ht="131.25" x14ac:dyDescent="0.25">
      <c r="A191" s="11" t="s">
        <v>27</v>
      </c>
      <c r="B191" s="160"/>
      <c r="C191" s="160"/>
      <c r="D191" s="89"/>
      <c r="E191" s="161">
        <f>B191*D191</f>
        <v>0</v>
      </c>
      <c r="F191" s="161"/>
    </row>
    <row r="192" spans="1:6" ht="18.75" x14ac:dyDescent="0.25">
      <c r="A192" s="11" t="s">
        <v>146</v>
      </c>
      <c r="B192" s="160"/>
      <c r="C192" s="160"/>
      <c r="D192" s="89"/>
      <c r="E192" s="161"/>
      <c r="F192" s="161"/>
    </row>
    <row r="193" spans="1:6" ht="18.75" x14ac:dyDescent="0.25">
      <c r="A193" s="6"/>
    </row>
    <row r="194" spans="1:6" ht="34.9" customHeight="1" x14ac:dyDescent="0.25">
      <c r="A194" s="172" t="s">
        <v>212</v>
      </c>
      <c r="B194" s="172"/>
      <c r="C194" s="172"/>
      <c r="D194" s="172"/>
      <c r="E194" s="172"/>
      <c r="F194" s="172"/>
    </row>
    <row r="195" spans="1:6" ht="18.75" x14ac:dyDescent="0.3">
      <c r="A195" s="7" t="s">
        <v>135</v>
      </c>
      <c r="B195" s="8">
        <v>851</v>
      </c>
    </row>
    <row r="196" spans="1:6" x14ac:dyDescent="0.25">
      <c r="A196" s="9"/>
    </row>
    <row r="197" spans="1:6" ht="73.150000000000006" customHeight="1" x14ac:dyDescent="0.25">
      <c r="A197" s="48" t="s">
        <v>82</v>
      </c>
      <c r="B197" s="160" t="s">
        <v>103</v>
      </c>
      <c r="C197" s="160"/>
      <c r="D197" s="89" t="s">
        <v>104</v>
      </c>
      <c r="E197" s="160" t="s">
        <v>105</v>
      </c>
      <c r="F197" s="160"/>
    </row>
    <row r="198" spans="1:6" ht="18.75" x14ac:dyDescent="0.25">
      <c r="A198" s="48">
        <v>1</v>
      </c>
      <c r="B198" s="162">
        <v>2</v>
      </c>
      <c r="C198" s="164"/>
      <c r="D198" s="95">
        <v>3</v>
      </c>
      <c r="E198" s="179">
        <v>4</v>
      </c>
      <c r="F198" s="180"/>
    </row>
    <row r="199" spans="1:6" ht="37.5" x14ac:dyDescent="0.25">
      <c r="A199" s="11" t="s">
        <v>106</v>
      </c>
      <c r="B199" s="179"/>
      <c r="C199" s="180"/>
      <c r="D199" s="95"/>
      <c r="E199" s="168">
        <f>B199*D199/100</f>
        <v>0</v>
      </c>
      <c r="F199" s="170"/>
    </row>
    <row r="200" spans="1:6" ht="37.5" x14ac:dyDescent="0.25">
      <c r="A200" s="11" t="s">
        <v>107</v>
      </c>
      <c r="B200" s="179">
        <v>522091</v>
      </c>
      <c r="C200" s="180"/>
      <c r="D200" s="95">
        <v>0.06</v>
      </c>
      <c r="E200" s="168">
        <f>B200*D200/100</f>
        <v>313.25459999999998</v>
      </c>
      <c r="F200" s="170"/>
    </row>
    <row r="201" spans="1:6" ht="18.75" x14ac:dyDescent="0.25">
      <c r="A201" s="12"/>
      <c r="B201" s="13"/>
      <c r="C201" s="16"/>
      <c r="D201" s="17"/>
      <c r="E201" s="18"/>
      <c r="F201" s="18"/>
    </row>
    <row r="202" spans="1:6" ht="18.75" x14ac:dyDescent="0.25">
      <c r="A202" s="7" t="s">
        <v>108</v>
      </c>
    </row>
    <row r="203" spans="1:6" x14ac:dyDescent="0.25">
      <c r="A203" s="9"/>
    </row>
    <row r="204" spans="1:6" ht="36.6" customHeight="1" x14ac:dyDescent="0.25">
      <c r="A204" s="48" t="s">
        <v>82</v>
      </c>
      <c r="B204" s="160" t="s">
        <v>103</v>
      </c>
      <c r="C204" s="160"/>
      <c r="D204" s="89" t="s">
        <v>104</v>
      </c>
      <c r="E204" s="160" t="s">
        <v>109</v>
      </c>
      <c r="F204" s="160"/>
    </row>
    <row r="205" spans="1:6" ht="18.75" x14ac:dyDescent="0.3">
      <c r="A205" s="48">
        <v>1</v>
      </c>
      <c r="B205" s="162">
        <v>2</v>
      </c>
      <c r="C205" s="164"/>
      <c r="D205" s="91">
        <v>3</v>
      </c>
      <c r="E205" s="173">
        <v>4</v>
      </c>
      <c r="F205" s="174"/>
    </row>
    <row r="206" spans="1:6" ht="39" customHeight="1" x14ac:dyDescent="0.25">
      <c r="A206" s="11" t="s">
        <v>110</v>
      </c>
      <c r="B206" s="162" t="s">
        <v>111</v>
      </c>
      <c r="C206" s="164"/>
      <c r="D206" s="91" t="s">
        <v>111</v>
      </c>
      <c r="E206" s="175">
        <v>0</v>
      </c>
      <c r="F206" s="176"/>
    </row>
    <row r="207" spans="1:6" ht="18.75" x14ac:dyDescent="0.25">
      <c r="A207" s="11" t="s">
        <v>112</v>
      </c>
      <c r="B207" s="179"/>
      <c r="C207" s="180"/>
      <c r="D207" s="95"/>
      <c r="E207" s="179"/>
      <c r="F207" s="180"/>
    </row>
    <row r="208" spans="1:6" ht="18.75" x14ac:dyDescent="0.25">
      <c r="A208" s="7"/>
    </row>
    <row r="209" spans="1:6" ht="18.75" x14ac:dyDescent="0.25">
      <c r="A209" s="7" t="s">
        <v>113</v>
      </c>
    </row>
    <row r="210" spans="1:6" x14ac:dyDescent="0.25">
      <c r="A210" s="9"/>
    </row>
    <row r="211" spans="1:6" ht="42.6" customHeight="1" x14ac:dyDescent="0.25">
      <c r="A211" s="48" t="s">
        <v>82</v>
      </c>
      <c r="B211" s="160" t="s">
        <v>103</v>
      </c>
      <c r="C211" s="160"/>
      <c r="D211" s="89" t="s">
        <v>104</v>
      </c>
      <c r="E211" s="160" t="s">
        <v>109</v>
      </c>
      <c r="F211" s="160"/>
    </row>
    <row r="212" spans="1:6" ht="18.75" x14ac:dyDescent="0.3">
      <c r="A212" s="48">
        <v>1</v>
      </c>
      <c r="B212" s="162">
        <v>2</v>
      </c>
      <c r="C212" s="164"/>
      <c r="D212" s="91">
        <v>3</v>
      </c>
      <c r="E212" s="173">
        <v>4</v>
      </c>
      <c r="F212" s="174"/>
    </row>
    <row r="213" spans="1:6" ht="49.15" customHeight="1" x14ac:dyDescent="0.25">
      <c r="A213" s="11" t="s">
        <v>145</v>
      </c>
      <c r="B213" s="162" t="s">
        <v>111</v>
      </c>
      <c r="C213" s="164"/>
      <c r="D213" s="91" t="s">
        <v>111</v>
      </c>
      <c r="E213" s="175">
        <v>0</v>
      </c>
      <c r="F213" s="176"/>
    </row>
    <row r="214" spans="1:6" ht="15" customHeight="1" x14ac:dyDescent="0.25">
      <c r="A214" s="11" t="s">
        <v>112</v>
      </c>
      <c r="B214" s="179"/>
      <c r="C214" s="180"/>
      <c r="D214" s="95"/>
      <c r="E214" s="181"/>
      <c r="F214" s="182"/>
    </row>
    <row r="215" spans="1:6" ht="18.75" x14ac:dyDescent="0.25">
      <c r="A215" s="6"/>
    </row>
    <row r="216" spans="1:6" ht="45" customHeight="1" x14ac:dyDescent="0.25">
      <c r="A216" s="172" t="s">
        <v>196</v>
      </c>
      <c r="B216" s="172"/>
      <c r="C216" s="172"/>
      <c r="D216" s="172"/>
      <c r="E216" s="172"/>
      <c r="F216" s="172"/>
    </row>
    <row r="217" spans="1:6" ht="15.75" x14ac:dyDescent="0.25">
      <c r="A217" s="15"/>
    </row>
    <row r="218" spans="1:6" ht="18.75" x14ac:dyDescent="0.3">
      <c r="A218" s="7" t="s">
        <v>135</v>
      </c>
      <c r="B218" s="43" t="s">
        <v>197</v>
      </c>
      <c r="C218" s="42"/>
    </row>
    <row r="219" spans="1:6" x14ac:dyDescent="0.25">
      <c r="A219" s="9"/>
    </row>
    <row r="220" spans="1:6" ht="55.9" customHeight="1" x14ac:dyDescent="0.25">
      <c r="A220" s="48" t="s">
        <v>82</v>
      </c>
      <c r="B220" s="160" t="s">
        <v>100</v>
      </c>
      <c r="C220" s="160"/>
      <c r="D220" s="89" t="s">
        <v>101</v>
      </c>
      <c r="E220" s="160" t="s">
        <v>102</v>
      </c>
      <c r="F220" s="160"/>
    </row>
    <row r="221" spans="1:6" ht="18.75" x14ac:dyDescent="0.25">
      <c r="A221" s="48">
        <v>1</v>
      </c>
      <c r="B221" s="160">
        <v>2</v>
      </c>
      <c r="C221" s="160"/>
      <c r="D221" s="89">
        <v>3</v>
      </c>
      <c r="E221" s="160">
        <v>4</v>
      </c>
      <c r="F221" s="160"/>
    </row>
    <row r="222" spans="1:6" ht="18.75" x14ac:dyDescent="0.25">
      <c r="A222" s="11"/>
      <c r="B222" s="183"/>
      <c r="C222" s="183"/>
      <c r="D222" s="92"/>
      <c r="E222" s="161">
        <f>B222*D222</f>
        <v>0</v>
      </c>
      <c r="F222" s="161"/>
    </row>
    <row r="223" spans="1:6" ht="18.75" x14ac:dyDescent="0.25">
      <c r="A223" s="11"/>
      <c r="B223" s="183"/>
      <c r="C223" s="183"/>
      <c r="D223" s="92"/>
      <c r="E223" s="184"/>
      <c r="F223" s="184"/>
    </row>
    <row r="224" spans="1:6" ht="18" customHeight="1" x14ac:dyDescent="0.25">
      <c r="A224" s="6"/>
    </row>
    <row r="225" spans="1:6" ht="18" customHeight="1" x14ac:dyDescent="0.3">
      <c r="A225" s="7" t="s">
        <v>135</v>
      </c>
      <c r="B225" s="43" t="s">
        <v>198</v>
      </c>
      <c r="C225" s="42"/>
    </row>
    <row r="226" spans="1:6" ht="18" customHeight="1" x14ac:dyDescent="0.25">
      <c r="A226" s="9"/>
    </row>
    <row r="227" spans="1:6" ht="44.45" customHeight="1" x14ac:dyDescent="0.25">
      <c r="A227" s="48" t="s">
        <v>82</v>
      </c>
      <c r="B227" s="160" t="s">
        <v>100</v>
      </c>
      <c r="C227" s="160"/>
      <c r="D227" s="89" t="s">
        <v>101</v>
      </c>
      <c r="E227" s="160" t="s">
        <v>102</v>
      </c>
      <c r="F227" s="160"/>
    </row>
    <row r="228" spans="1:6" ht="18" customHeight="1" x14ac:dyDescent="0.25">
      <c r="A228" s="48">
        <v>1</v>
      </c>
      <c r="B228" s="160">
        <v>2</v>
      </c>
      <c r="C228" s="160"/>
      <c r="D228" s="89">
        <v>3</v>
      </c>
      <c r="E228" s="160">
        <v>4</v>
      </c>
      <c r="F228" s="160"/>
    </row>
    <row r="229" spans="1:6" ht="18" customHeight="1" x14ac:dyDescent="0.25">
      <c r="A229" s="11"/>
      <c r="B229" s="183"/>
      <c r="C229" s="183"/>
      <c r="D229" s="92"/>
      <c r="E229" s="161">
        <f>B229*D229</f>
        <v>0</v>
      </c>
      <c r="F229" s="161"/>
    </row>
    <row r="230" spans="1:6" ht="18" customHeight="1" x14ac:dyDescent="0.25">
      <c r="A230" s="11"/>
      <c r="B230" s="183"/>
      <c r="C230" s="183"/>
      <c r="D230" s="92"/>
      <c r="E230" s="184"/>
      <c r="F230" s="184"/>
    </row>
    <row r="231" spans="1:6" ht="18" customHeight="1" x14ac:dyDescent="0.25">
      <c r="A231" s="6"/>
    </row>
    <row r="232" spans="1:6" ht="18" customHeight="1" x14ac:dyDescent="0.3">
      <c r="A232" s="7" t="s">
        <v>135</v>
      </c>
      <c r="B232" s="43" t="s">
        <v>199</v>
      </c>
      <c r="C232" s="42"/>
    </row>
    <row r="233" spans="1:6" ht="18" customHeight="1" x14ac:dyDescent="0.25">
      <c r="A233" s="9"/>
    </row>
    <row r="234" spans="1:6" ht="42" customHeight="1" x14ac:dyDescent="0.25">
      <c r="A234" s="48" t="s">
        <v>82</v>
      </c>
      <c r="B234" s="160" t="s">
        <v>100</v>
      </c>
      <c r="C234" s="160"/>
      <c r="D234" s="89" t="s">
        <v>101</v>
      </c>
      <c r="E234" s="160" t="s">
        <v>102</v>
      </c>
      <c r="F234" s="160"/>
    </row>
    <row r="235" spans="1:6" ht="18" customHeight="1" x14ac:dyDescent="0.25">
      <c r="A235" s="48">
        <v>1</v>
      </c>
      <c r="B235" s="160">
        <v>2</v>
      </c>
      <c r="C235" s="160"/>
      <c r="D235" s="89">
        <v>3</v>
      </c>
      <c r="E235" s="160">
        <v>4</v>
      </c>
      <c r="F235" s="160"/>
    </row>
    <row r="236" spans="1:6" ht="18" customHeight="1" x14ac:dyDescent="0.25">
      <c r="A236" s="11"/>
      <c r="B236" s="183"/>
      <c r="C236" s="183"/>
      <c r="D236" s="92"/>
      <c r="E236" s="184">
        <f>B236*D236</f>
        <v>0</v>
      </c>
      <c r="F236" s="184"/>
    </row>
    <row r="237" spans="1:6" ht="18" customHeight="1" x14ac:dyDescent="0.25">
      <c r="A237" s="11"/>
      <c r="B237" s="183"/>
      <c r="C237" s="183"/>
      <c r="D237" s="92"/>
      <c r="E237" s="184"/>
      <c r="F237" s="184"/>
    </row>
    <row r="238" spans="1:6" ht="18" customHeight="1" x14ac:dyDescent="0.25">
      <c r="A238" s="12"/>
      <c r="B238" s="13"/>
      <c r="C238" s="13"/>
      <c r="D238" s="13"/>
      <c r="E238" s="13"/>
      <c r="F238" s="13"/>
    </row>
    <row r="239" spans="1:6" ht="43.15" customHeight="1" x14ac:dyDescent="0.25">
      <c r="A239" s="172" t="s">
        <v>200</v>
      </c>
      <c r="B239" s="172"/>
      <c r="C239" s="172"/>
      <c r="D239" s="172"/>
      <c r="E239" s="172"/>
      <c r="F239" s="172"/>
    </row>
    <row r="240" spans="1:6" ht="18" customHeight="1" x14ac:dyDescent="0.3">
      <c r="A240" s="7" t="s">
        <v>135</v>
      </c>
      <c r="B240" s="8">
        <v>853</v>
      </c>
    </row>
    <row r="241" spans="1:6" ht="18" customHeight="1" x14ac:dyDescent="0.25">
      <c r="A241" s="9"/>
    </row>
    <row r="242" spans="1:6" ht="61.9" customHeight="1" x14ac:dyDescent="0.25">
      <c r="A242" s="48" t="s">
        <v>82</v>
      </c>
      <c r="B242" s="160" t="s">
        <v>103</v>
      </c>
      <c r="C242" s="160"/>
      <c r="D242" s="89" t="s">
        <v>104</v>
      </c>
      <c r="E242" s="160" t="s">
        <v>105</v>
      </c>
      <c r="F242" s="160"/>
    </row>
    <row r="243" spans="1:6" ht="18" customHeight="1" x14ac:dyDescent="0.25">
      <c r="A243" s="48">
        <v>1</v>
      </c>
      <c r="B243" s="160">
        <v>2</v>
      </c>
      <c r="C243" s="160"/>
      <c r="D243" s="89">
        <v>3</v>
      </c>
      <c r="E243" s="160">
        <v>4</v>
      </c>
      <c r="F243" s="160"/>
    </row>
    <row r="244" spans="1:6" ht="18" customHeight="1" x14ac:dyDescent="0.25">
      <c r="A244" s="48"/>
      <c r="B244" s="162"/>
      <c r="C244" s="164"/>
      <c r="D244" s="91"/>
      <c r="E244" s="162"/>
      <c r="F244" s="164"/>
    </row>
    <row r="245" spans="1:6" ht="18" customHeight="1" x14ac:dyDescent="0.25">
      <c r="A245" s="48" t="s">
        <v>226</v>
      </c>
      <c r="B245" s="162"/>
      <c r="C245" s="164"/>
      <c r="D245" s="91"/>
      <c r="E245" s="168">
        <v>0</v>
      </c>
      <c r="F245" s="170"/>
    </row>
    <row r="246" spans="1:6" ht="18" customHeight="1" x14ac:dyDescent="0.25">
      <c r="A246" s="48"/>
      <c r="B246" s="162"/>
      <c r="C246" s="164"/>
      <c r="D246" s="91"/>
      <c r="E246" s="162"/>
      <c r="F246" s="164"/>
    </row>
    <row r="247" spans="1:6" ht="18" customHeight="1" x14ac:dyDescent="0.25">
      <c r="A247" s="48" t="s">
        <v>227</v>
      </c>
      <c r="B247" s="162"/>
      <c r="C247" s="164"/>
      <c r="D247" s="91"/>
      <c r="E247" s="168">
        <v>0</v>
      </c>
      <c r="F247" s="170"/>
    </row>
    <row r="248" spans="1:6" ht="18" customHeight="1" x14ac:dyDescent="0.25">
      <c r="A248" s="48"/>
      <c r="B248" s="162"/>
      <c r="C248" s="164"/>
      <c r="D248" s="91"/>
      <c r="E248" s="162"/>
      <c r="F248" s="164"/>
    </row>
    <row r="249" spans="1:6" ht="18" customHeight="1" x14ac:dyDescent="0.25">
      <c r="A249" s="48" t="s">
        <v>228</v>
      </c>
      <c r="B249" s="162"/>
      <c r="C249" s="164"/>
      <c r="D249" s="91"/>
      <c r="E249" s="168">
        <v>0</v>
      </c>
      <c r="F249" s="170"/>
    </row>
    <row r="250" spans="1:6" ht="18" customHeight="1" x14ac:dyDescent="0.25">
      <c r="A250" s="48"/>
      <c r="B250" s="162"/>
      <c r="C250" s="164"/>
      <c r="D250" s="91"/>
      <c r="E250" s="162"/>
      <c r="F250" s="164"/>
    </row>
    <row r="251" spans="1:6" ht="18" customHeight="1" x14ac:dyDescent="0.25">
      <c r="A251" s="48" t="s">
        <v>229</v>
      </c>
      <c r="B251" s="162"/>
      <c r="C251" s="164"/>
      <c r="D251" s="91"/>
      <c r="E251" s="168">
        <v>0</v>
      </c>
      <c r="F251" s="170"/>
    </row>
    <row r="252" spans="1:6" ht="18" customHeight="1" x14ac:dyDescent="0.25">
      <c r="A252" s="48"/>
      <c r="B252" s="162"/>
      <c r="C252" s="164"/>
      <c r="D252" s="91"/>
      <c r="E252" s="162"/>
      <c r="F252" s="164"/>
    </row>
    <row r="253" spans="1:6" ht="18" customHeight="1" x14ac:dyDescent="0.25">
      <c r="A253" s="48" t="s">
        <v>230</v>
      </c>
      <c r="B253" s="162"/>
      <c r="C253" s="164"/>
      <c r="D253" s="91"/>
      <c r="E253" s="168">
        <v>0</v>
      </c>
      <c r="F253" s="170"/>
    </row>
    <row r="254" spans="1:6" ht="18" customHeight="1" x14ac:dyDescent="0.25">
      <c r="A254" s="11"/>
      <c r="B254" s="183"/>
      <c r="C254" s="183"/>
      <c r="D254" s="92"/>
      <c r="E254" s="184"/>
      <c r="F254" s="184"/>
    </row>
    <row r="255" spans="1:6" ht="18" customHeight="1" x14ac:dyDescent="0.25">
      <c r="A255" s="12"/>
      <c r="B255" s="13"/>
      <c r="C255" s="13"/>
      <c r="D255" s="13"/>
      <c r="E255" s="13"/>
      <c r="F255" s="13"/>
    </row>
    <row r="256" spans="1:6" ht="28.9" customHeight="1" x14ac:dyDescent="0.25">
      <c r="A256" s="172" t="s">
        <v>201</v>
      </c>
      <c r="B256" s="172"/>
      <c r="C256" s="172"/>
      <c r="D256" s="172"/>
      <c r="E256" s="172"/>
      <c r="F256" s="172"/>
    </row>
    <row r="257" spans="1:6" ht="41.45" customHeight="1" x14ac:dyDescent="0.25">
      <c r="A257" s="185" t="s">
        <v>202</v>
      </c>
      <c r="B257" s="185"/>
      <c r="C257" s="185"/>
      <c r="D257" s="185"/>
      <c r="E257" s="185"/>
      <c r="F257" s="185"/>
    </row>
    <row r="258" spans="1:6" ht="18.75" x14ac:dyDescent="0.25">
      <c r="A258" s="51"/>
      <c r="B258" s="51"/>
      <c r="C258" s="51"/>
      <c r="D258" s="51"/>
      <c r="E258" s="51"/>
      <c r="F258" s="51"/>
    </row>
    <row r="259" spans="1:6" ht="18.75" x14ac:dyDescent="0.25">
      <c r="A259" s="7" t="s">
        <v>135</v>
      </c>
      <c r="B259" s="16">
        <v>244</v>
      </c>
      <c r="C259" s="51"/>
      <c r="D259" s="51"/>
      <c r="E259" s="51"/>
      <c r="F259" s="51"/>
    </row>
    <row r="260" spans="1:6" ht="18.75" x14ac:dyDescent="0.25">
      <c r="A260" s="19"/>
      <c r="B260" s="19"/>
      <c r="C260" s="19"/>
      <c r="D260" s="19"/>
      <c r="E260" s="19"/>
      <c r="F260" s="19"/>
    </row>
    <row r="261" spans="1:6" ht="58.9" customHeight="1" x14ac:dyDescent="0.25">
      <c r="A261" s="48" t="s">
        <v>82</v>
      </c>
      <c r="B261" s="160" t="s">
        <v>150</v>
      </c>
      <c r="C261" s="160"/>
      <c r="D261" s="89" t="s">
        <v>116</v>
      </c>
      <c r="E261" s="160" t="s">
        <v>151</v>
      </c>
      <c r="F261" s="160"/>
    </row>
    <row r="262" spans="1:6" ht="28.9" customHeight="1" x14ac:dyDescent="0.25">
      <c r="A262" s="48">
        <v>1</v>
      </c>
      <c r="B262" s="162">
        <v>2</v>
      </c>
      <c r="C262" s="164"/>
      <c r="D262" s="91">
        <v>3</v>
      </c>
      <c r="E262" s="179">
        <v>4</v>
      </c>
      <c r="F262" s="180"/>
    </row>
    <row r="263" spans="1:6" ht="28.9" customHeight="1" x14ac:dyDescent="0.25">
      <c r="A263" s="11" t="s">
        <v>149</v>
      </c>
      <c r="B263" s="179"/>
      <c r="C263" s="180"/>
      <c r="D263" s="95"/>
      <c r="E263" s="168">
        <f>B263*D263</f>
        <v>0</v>
      </c>
      <c r="F263" s="170"/>
    </row>
    <row r="264" spans="1:6" ht="28.9" customHeight="1" x14ac:dyDescent="0.25">
      <c r="A264" s="11" t="s">
        <v>114</v>
      </c>
      <c r="B264" s="179"/>
      <c r="C264" s="180"/>
      <c r="D264" s="95"/>
      <c r="E264" s="181"/>
      <c r="F264" s="182"/>
    </row>
    <row r="265" spans="1:6" ht="18.75" x14ac:dyDescent="0.25">
      <c r="A265" s="47"/>
      <c r="B265" s="47"/>
      <c r="C265" s="47"/>
      <c r="D265" s="47"/>
      <c r="E265" s="47"/>
      <c r="F265" s="47"/>
    </row>
    <row r="266" spans="1:6" ht="24.6" customHeight="1" x14ac:dyDescent="0.25">
      <c r="A266" s="171" t="s">
        <v>203</v>
      </c>
      <c r="B266" s="171"/>
      <c r="C266" s="171"/>
      <c r="D266" s="171"/>
      <c r="E266" s="171"/>
      <c r="F266" s="171"/>
    </row>
    <row r="267" spans="1:6" ht="18.75" x14ac:dyDescent="0.25">
      <c r="A267" s="7"/>
    </row>
    <row r="268" spans="1:6" ht="18.75" x14ac:dyDescent="0.3">
      <c r="A268" s="7" t="s">
        <v>135</v>
      </c>
      <c r="B268" s="8">
        <v>244</v>
      </c>
    </row>
    <row r="269" spans="1:6" ht="18.75" x14ac:dyDescent="0.25">
      <c r="A269" s="6"/>
    </row>
    <row r="270" spans="1:6" ht="54.6" customHeight="1" x14ac:dyDescent="0.25">
      <c r="A270" s="48" t="s">
        <v>82</v>
      </c>
      <c r="B270" s="160" t="s">
        <v>115</v>
      </c>
      <c r="C270" s="160"/>
      <c r="D270" s="89" t="s">
        <v>116</v>
      </c>
      <c r="E270" s="160" t="s">
        <v>175</v>
      </c>
      <c r="F270" s="160"/>
    </row>
    <row r="271" spans="1:6" ht="18.75" x14ac:dyDescent="0.25">
      <c r="A271" s="48">
        <v>1</v>
      </c>
      <c r="B271" s="162">
        <v>2</v>
      </c>
      <c r="C271" s="164"/>
      <c r="D271" s="91">
        <v>3</v>
      </c>
      <c r="E271" s="179">
        <v>4</v>
      </c>
      <c r="F271" s="180"/>
    </row>
    <row r="272" spans="1:6" ht="37.5" x14ac:dyDescent="0.25">
      <c r="A272" s="11" t="s">
        <v>117</v>
      </c>
      <c r="B272" s="179"/>
      <c r="C272" s="180"/>
      <c r="D272" s="95"/>
      <c r="E272" s="168">
        <v>26400</v>
      </c>
      <c r="F272" s="170"/>
    </row>
    <row r="273" spans="1:6" ht="18.75" x14ac:dyDescent="0.25">
      <c r="A273" s="11" t="s">
        <v>267</v>
      </c>
      <c r="B273" s="179"/>
      <c r="C273" s="180"/>
      <c r="D273" s="95"/>
      <c r="E273" s="168">
        <v>213600</v>
      </c>
      <c r="F273" s="170"/>
    </row>
    <row r="274" spans="1:6" ht="18.75" x14ac:dyDescent="0.25">
      <c r="A274" s="11" t="s">
        <v>114</v>
      </c>
      <c r="B274" s="179"/>
      <c r="C274" s="180"/>
      <c r="D274" s="95"/>
      <c r="E274" s="181">
        <v>240000</v>
      </c>
      <c r="F274" s="182"/>
    </row>
    <row r="275" spans="1:6" x14ac:dyDescent="0.25">
      <c r="A275" s="20"/>
    </row>
    <row r="276" spans="1:6" ht="18.75" x14ac:dyDescent="0.25">
      <c r="A276" s="171" t="s">
        <v>204</v>
      </c>
      <c r="B276" s="171"/>
      <c r="C276" s="171"/>
      <c r="D276" s="171"/>
      <c r="E276" s="171"/>
      <c r="F276" s="171"/>
    </row>
    <row r="277" spans="1:6" ht="18.75" x14ac:dyDescent="0.25">
      <c r="A277" s="7"/>
    </row>
    <row r="278" spans="1:6" ht="18.75" x14ac:dyDescent="0.3">
      <c r="A278" s="7" t="s">
        <v>135</v>
      </c>
      <c r="B278" s="8">
        <v>244</v>
      </c>
    </row>
    <row r="279" spans="1:6" ht="18.75" x14ac:dyDescent="0.25">
      <c r="A279" s="6"/>
    </row>
    <row r="280" spans="1:6" ht="50.45" customHeight="1" x14ac:dyDescent="0.25">
      <c r="A280" s="48" t="s">
        <v>82</v>
      </c>
      <c r="B280" s="160" t="s">
        <v>118</v>
      </c>
      <c r="C280" s="160"/>
      <c r="D280" s="89" t="s">
        <v>87</v>
      </c>
      <c r="E280" s="160" t="s">
        <v>175</v>
      </c>
      <c r="F280" s="160"/>
    </row>
    <row r="281" spans="1:6" ht="18.75" x14ac:dyDescent="0.25">
      <c r="A281" s="48">
        <v>1</v>
      </c>
      <c r="B281" s="162">
        <v>2</v>
      </c>
      <c r="C281" s="164"/>
      <c r="D281" s="91">
        <v>3</v>
      </c>
      <c r="E281" s="162">
        <v>4</v>
      </c>
      <c r="F281" s="164"/>
    </row>
    <row r="282" spans="1:6" ht="18.75" x14ac:dyDescent="0.25">
      <c r="A282" s="11"/>
      <c r="B282" s="162"/>
      <c r="C282" s="164"/>
      <c r="D282" s="91"/>
      <c r="E282" s="168">
        <f>B282*D282*12</f>
        <v>0</v>
      </c>
      <c r="F282" s="170"/>
    </row>
    <row r="283" spans="1:6" ht="18.75" x14ac:dyDescent="0.25">
      <c r="A283" s="11" t="s">
        <v>114</v>
      </c>
      <c r="B283" s="162"/>
      <c r="C283" s="164"/>
      <c r="D283" s="91"/>
      <c r="E283" s="168">
        <f>B283*D283*12</f>
        <v>0</v>
      </c>
      <c r="F283" s="170"/>
    </row>
    <row r="284" spans="1:6" ht="18.75" x14ac:dyDescent="0.25">
      <c r="A284" s="6"/>
    </row>
    <row r="285" spans="1:6" ht="18.75" x14ac:dyDescent="0.25">
      <c r="A285" s="171" t="s">
        <v>205</v>
      </c>
      <c r="B285" s="171"/>
      <c r="C285" s="171"/>
      <c r="D285" s="171"/>
      <c r="E285" s="171"/>
      <c r="F285" s="171"/>
    </row>
    <row r="286" spans="1:6" ht="18.75" x14ac:dyDescent="0.25">
      <c r="A286" s="7"/>
    </row>
    <row r="287" spans="1:6" ht="18.75" x14ac:dyDescent="0.3">
      <c r="A287" s="7" t="s">
        <v>135</v>
      </c>
      <c r="B287" s="8" t="s">
        <v>302</v>
      </c>
    </row>
    <row r="288" spans="1:6" ht="18.75" x14ac:dyDescent="0.25">
      <c r="A288" s="6"/>
    </row>
    <row r="289" spans="1:6" ht="54.6" customHeight="1" x14ac:dyDescent="0.25">
      <c r="A289" s="48" t="s">
        <v>82</v>
      </c>
      <c r="B289" s="160" t="s">
        <v>119</v>
      </c>
      <c r="C289" s="160"/>
      <c r="D289" s="89" t="s">
        <v>120</v>
      </c>
      <c r="E289" s="160" t="s">
        <v>88</v>
      </c>
      <c r="F289" s="160"/>
    </row>
    <row r="290" spans="1:6" ht="18.75" x14ac:dyDescent="0.25">
      <c r="A290" s="48">
        <v>1</v>
      </c>
      <c r="B290" s="162">
        <v>2</v>
      </c>
      <c r="C290" s="164"/>
      <c r="D290" s="91">
        <v>3</v>
      </c>
      <c r="E290" s="162">
        <v>4</v>
      </c>
      <c r="F290" s="164"/>
    </row>
    <row r="291" spans="1:6" ht="75" x14ac:dyDescent="0.25">
      <c r="A291" s="11" t="s">
        <v>18</v>
      </c>
      <c r="B291" s="162"/>
      <c r="C291" s="164"/>
      <c r="D291" s="91"/>
      <c r="E291" s="168">
        <f>B291*D291</f>
        <v>0</v>
      </c>
      <c r="F291" s="170"/>
    </row>
    <row r="292" spans="1:6" ht="37.5" x14ac:dyDescent="0.25">
      <c r="A292" s="11" t="s">
        <v>19</v>
      </c>
      <c r="B292" s="188">
        <v>9067</v>
      </c>
      <c r="C292" s="189"/>
      <c r="D292" s="109">
        <v>7.3369999999999997</v>
      </c>
      <c r="E292" s="168">
        <v>67820</v>
      </c>
      <c r="F292" s="170"/>
    </row>
    <row r="293" spans="1:6" ht="75" x14ac:dyDescent="0.25">
      <c r="A293" s="11" t="s">
        <v>20</v>
      </c>
      <c r="B293" s="186">
        <v>7970</v>
      </c>
      <c r="C293" s="187"/>
      <c r="D293" s="109">
        <v>7.78</v>
      </c>
      <c r="E293" s="168">
        <v>62000</v>
      </c>
      <c r="F293" s="170"/>
    </row>
    <row r="294" spans="1:6" ht="75" x14ac:dyDescent="0.25">
      <c r="A294" s="11" t="s">
        <v>21</v>
      </c>
      <c r="B294" s="162">
        <v>130</v>
      </c>
      <c r="C294" s="164"/>
      <c r="D294" s="109">
        <v>55.37</v>
      </c>
      <c r="E294" s="168">
        <v>7430</v>
      </c>
      <c r="F294" s="170"/>
    </row>
    <row r="295" spans="1:6" ht="56.25" x14ac:dyDescent="0.25">
      <c r="A295" s="21" t="s">
        <v>22</v>
      </c>
      <c r="B295" s="162">
        <v>9</v>
      </c>
      <c r="C295" s="164"/>
      <c r="D295" s="109">
        <v>665.6</v>
      </c>
      <c r="E295" s="168">
        <f t="shared" ref="E295" si="0">B295*D295</f>
        <v>5990.4000000000005</v>
      </c>
      <c r="F295" s="170"/>
    </row>
    <row r="296" spans="1:6" ht="18.75" x14ac:dyDescent="0.25">
      <c r="A296" s="22"/>
      <c r="B296" s="23"/>
      <c r="C296" s="23"/>
      <c r="D296" s="23"/>
      <c r="E296" s="23"/>
      <c r="F296" s="23"/>
    </row>
    <row r="297" spans="1:6" ht="18.75" x14ac:dyDescent="0.25">
      <c r="A297" s="190" t="s">
        <v>206</v>
      </c>
      <c r="B297" s="190"/>
      <c r="C297" s="190"/>
      <c r="D297" s="190"/>
      <c r="E297" s="190"/>
      <c r="F297" s="190"/>
    </row>
    <row r="298" spans="1:6" ht="18.75" x14ac:dyDescent="0.25">
      <c r="A298" s="52"/>
      <c r="B298" s="52"/>
      <c r="C298" s="52"/>
      <c r="D298" s="52"/>
      <c r="E298" s="52"/>
      <c r="F298" s="52"/>
    </row>
    <row r="299" spans="1:6" ht="18.75" x14ac:dyDescent="0.3">
      <c r="A299" s="7" t="s">
        <v>135</v>
      </c>
      <c r="B299" s="8">
        <v>244</v>
      </c>
    </row>
    <row r="300" spans="1:6" ht="18.75" x14ac:dyDescent="0.25">
      <c r="A300" s="6"/>
    </row>
    <row r="301" spans="1:6" ht="44.45" customHeight="1" x14ac:dyDescent="0.25">
      <c r="A301" s="48" t="s">
        <v>82</v>
      </c>
      <c r="B301" s="160" t="s">
        <v>121</v>
      </c>
      <c r="C301" s="160"/>
      <c r="D301" s="89" t="s">
        <v>138</v>
      </c>
      <c r="E301" s="160" t="s">
        <v>122</v>
      </c>
      <c r="F301" s="160"/>
    </row>
    <row r="302" spans="1:6" ht="18.75" x14ac:dyDescent="0.25">
      <c r="A302" s="48">
        <v>1</v>
      </c>
      <c r="B302" s="162">
        <v>2</v>
      </c>
      <c r="C302" s="164"/>
      <c r="D302" s="91">
        <v>3</v>
      </c>
      <c r="E302" s="162">
        <v>4</v>
      </c>
      <c r="F302" s="164"/>
    </row>
    <row r="303" spans="1:6" ht="37.5" x14ac:dyDescent="0.25">
      <c r="A303" s="11" t="s">
        <v>123</v>
      </c>
      <c r="B303" s="162"/>
      <c r="C303" s="164"/>
      <c r="D303" s="91"/>
      <c r="E303" s="168">
        <f>B303*D303</f>
        <v>0</v>
      </c>
      <c r="F303" s="170"/>
    </row>
    <row r="304" spans="1:6" ht="18.75" x14ac:dyDescent="0.25">
      <c r="A304" s="11" t="s">
        <v>112</v>
      </c>
      <c r="B304" s="162"/>
      <c r="C304" s="164"/>
      <c r="D304" s="91"/>
      <c r="E304" s="168">
        <f>B304*D304</f>
        <v>0</v>
      </c>
      <c r="F304" s="170"/>
    </row>
    <row r="305" spans="1:6" ht="18.75" x14ac:dyDescent="0.25">
      <c r="A305" s="24"/>
      <c r="B305" s="23"/>
      <c r="C305" s="23"/>
      <c r="D305" s="23"/>
      <c r="E305" s="23"/>
      <c r="F305" s="23"/>
    </row>
    <row r="306" spans="1:6" ht="39" customHeight="1" x14ac:dyDescent="0.25">
      <c r="A306" s="185" t="s">
        <v>207</v>
      </c>
      <c r="B306" s="185"/>
      <c r="C306" s="185"/>
      <c r="D306" s="185"/>
      <c r="E306" s="185"/>
      <c r="F306" s="185"/>
    </row>
    <row r="307" spans="1:6" ht="18.75" x14ac:dyDescent="0.25">
      <c r="A307" s="7"/>
    </row>
    <row r="308" spans="1:6" ht="18.75" x14ac:dyDescent="0.3">
      <c r="A308" s="7" t="s">
        <v>135</v>
      </c>
      <c r="B308" s="8">
        <v>243</v>
      </c>
    </row>
    <row r="309" spans="1:6" ht="18.75" x14ac:dyDescent="0.25">
      <c r="A309" s="6"/>
    </row>
    <row r="310" spans="1:6" ht="39.6" customHeight="1" x14ac:dyDescent="0.25">
      <c r="A310" s="160" t="s">
        <v>82</v>
      </c>
      <c r="B310" s="160"/>
      <c r="C310" s="160"/>
      <c r="D310" s="89" t="s">
        <v>124</v>
      </c>
      <c r="E310" s="160" t="s">
        <v>125</v>
      </c>
      <c r="F310" s="160"/>
    </row>
    <row r="311" spans="1:6" ht="18.75" x14ac:dyDescent="0.3">
      <c r="A311" s="160">
        <v>1</v>
      </c>
      <c r="B311" s="160"/>
      <c r="C311" s="160"/>
      <c r="D311" s="93">
        <v>2</v>
      </c>
      <c r="E311" s="173">
        <v>3</v>
      </c>
      <c r="F311" s="174"/>
    </row>
    <row r="312" spans="1:6" ht="43.15" customHeight="1" x14ac:dyDescent="0.25">
      <c r="A312" s="191" t="s">
        <v>153</v>
      </c>
      <c r="B312" s="191"/>
      <c r="C312" s="191"/>
      <c r="D312" s="94"/>
      <c r="E312" s="175">
        <v>0</v>
      </c>
      <c r="F312" s="176"/>
    </row>
    <row r="313" spans="1:6" ht="18.75" x14ac:dyDescent="0.25">
      <c r="A313" s="165" t="s">
        <v>114</v>
      </c>
      <c r="B313" s="166"/>
      <c r="C313" s="167"/>
      <c r="D313" s="94"/>
      <c r="E313" s="177"/>
      <c r="F313" s="178"/>
    </row>
    <row r="314" spans="1:6" ht="18.75" x14ac:dyDescent="0.25">
      <c r="A314" s="25"/>
      <c r="B314" s="25"/>
      <c r="C314" s="25"/>
      <c r="D314" s="14"/>
      <c r="E314" s="14"/>
      <c r="F314" s="14"/>
    </row>
    <row r="315" spans="1:6" ht="18.75" x14ac:dyDescent="0.3">
      <c r="A315" s="7" t="s">
        <v>135</v>
      </c>
      <c r="B315" s="8">
        <v>244</v>
      </c>
    </row>
    <row r="316" spans="1:6" ht="18.75" x14ac:dyDescent="0.25">
      <c r="A316" s="6"/>
    </row>
    <row r="317" spans="1:6" ht="43.9" customHeight="1" x14ac:dyDescent="0.25">
      <c r="A317" s="160" t="s">
        <v>82</v>
      </c>
      <c r="B317" s="160"/>
      <c r="C317" s="160"/>
      <c r="D317" s="89" t="s">
        <v>124</v>
      </c>
      <c r="E317" s="160" t="s">
        <v>125</v>
      </c>
      <c r="F317" s="160"/>
    </row>
    <row r="318" spans="1:6" ht="18.75" x14ac:dyDescent="0.3">
      <c r="A318" s="160">
        <v>1</v>
      </c>
      <c r="B318" s="160"/>
      <c r="C318" s="160"/>
      <c r="D318" s="93">
        <v>2</v>
      </c>
      <c r="E318" s="173">
        <v>3</v>
      </c>
      <c r="F318" s="174"/>
    </row>
    <row r="319" spans="1:6" ht="34.15" customHeight="1" x14ac:dyDescent="0.25">
      <c r="A319" s="191" t="s">
        <v>126</v>
      </c>
      <c r="B319" s="191"/>
      <c r="C319" s="191"/>
      <c r="D319" s="94"/>
      <c r="E319" s="175">
        <v>10000</v>
      </c>
      <c r="F319" s="176"/>
    </row>
    <row r="320" spans="1:6" ht="34.15" customHeight="1" x14ac:dyDescent="0.25">
      <c r="A320" s="191" t="s">
        <v>127</v>
      </c>
      <c r="B320" s="191"/>
      <c r="C320" s="191"/>
      <c r="D320" s="94"/>
      <c r="E320" s="175">
        <v>35000</v>
      </c>
      <c r="F320" s="176"/>
    </row>
    <row r="321" spans="1:6" ht="171.6" customHeight="1" x14ac:dyDescent="0.25">
      <c r="A321" s="191" t="s">
        <v>263</v>
      </c>
      <c r="B321" s="191"/>
      <c r="C321" s="191"/>
      <c r="D321" s="94"/>
      <c r="E321" s="175">
        <v>45000</v>
      </c>
      <c r="F321" s="176"/>
    </row>
    <row r="322" spans="1:6" ht="34.15" customHeight="1" x14ac:dyDescent="0.25">
      <c r="A322" s="191"/>
      <c r="B322" s="191"/>
      <c r="C322" s="191"/>
      <c r="D322" s="94"/>
      <c r="E322" s="175">
        <v>0</v>
      </c>
      <c r="F322" s="176"/>
    </row>
    <row r="323" spans="1:6" ht="18.75" x14ac:dyDescent="0.3">
      <c r="A323" s="165" t="s">
        <v>114</v>
      </c>
      <c r="B323" s="166"/>
      <c r="C323" s="167"/>
      <c r="D323" s="94"/>
      <c r="E323" s="194">
        <v>90000</v>
      </c>
      <c r="F323" s="195"/>
    </row>
    <row r="324" spans="1:6" ht="18.75" x14ac:dyDescent="0.25">
      <c r="A324" s="26"/>
    </row>
    <row r="325" spans="1:6" ht="18.75" x14ac:dyDescent="0.25">
      <c r="A325" s="171" t="s">
        <v>208</v>
      </c>
      <c r="B325" s="171"/>
      <c r="C325" s="171"/>
      <c r="D325" s="171"/>
      <c r="E325" s="171"/>
      <c r="F325" s="171"/>
    </row>
    <row r="326" spans="1:6" ht="18.75" x14ac:dyDescent="0.25">
      <c r="A326" s="7"/>
    </row>
    <row r="327" spans="1:6" ht="18.75" x14ac:dyDescent="0.3">
      <c r="A327" s="7" t="s">
        <v>135</v>
      </c>
      <c r="B327" s="8">
        <v>243</v>
      </c>
    </row>
    <row r="328" spans="1:6" ht="18.75" x14ac:dyDescent="0.25">
      <c r="A328" s="6"/>
    </row>
    <row r="329" spans="1:6" ht="28.9" customHeight="1" x14ac:dyDescent="0.25">
      <c r="A329" s="160" t="s">
        <v>82</v>
      </c>
      <c r="B329" s="160"/>
      <c r="C329" s="160"/>
      <c r="D329" s="89" t="s">
        <v>128</v>
      </c>
      <c r="E329" s="160" t="s">
        <v>129</v>
      </c>
      <c r="F329" s="160"/>
    </row>
    <row r="330" spans="1:6" ht="18.75" x14ac:dyDescent="0.3">
      <c r="A330" s="162">
        <v>1</v>
      </c>
      <c r="B330" s="163"/>
      <c r="C330" s="164"/>
      <c r="D330" s="93">
        <v>2</v>
      </c>
      <c r="E330" s="173">
        <v>3</v>
      </c>
      <c r="F330" s="174"/>
    </row>
    <row r="331" spans="1:6" ht="38.450000000000003" customHeight="1" x14ac:dyDescent="0.25">
      <c r="A331" s="165" t="s">
        <v>152</v>
      </c>
      <c r="B331" s="166"/>
      <c r="C331" s="167"/>
      <c r="D331" s="94"/>
      <c r="E331" s="175">
        <v>0</v>
      </c>
      <c r="F331" s="176"/>
    </row>
    <row r="332" spans="1:6" ht="18.75" x14ac:dyDescent="0.25">
      <c r="A332" s="165" t="s">
        <v>114</v>
      </c>
      <c r="B332" s="166"/>
      <c r="C332" s="167"/>
      <c r="D332" s="94"/>
      <c r="E332" s="177"/>
      <c r="F332" s="178"/>
    </row>
    <row r="333" spans="1:6" ht="18.75" x14ac:dyDescent="0.25">
      <c r="A333" s="25"/>
      <c r="B333" s="25"/>
      <c r="C333" s="25"/>
      <c r="D333" s="14"/>
      <c r="E333" s="14"/>
      <c r="F333" s="14"/>
    </row>
    <row r="334" spans="1:6" ht="18.75" x14ac:dyDescent="0.3">
      <c r="A334" s="7" t="s">
        <v>135</v>
      </c>
      <c r="B334" s="8">
        <v>244</v>
      </c>
    </row>
    <row r="335" spans="1:6" ht="18.75" x14ac:dyDescent="0.25">
      <c r="A335" s="6"/>
    </row>
    <row r="336" spans="1:6" ht="30" customHeight="1" x14ac:dyDescent="0.25">
      <c r="A336" s="160" t="s">
        <v>82</v>
      </c>
      <c r="B336" s="160"/>
      <c r="C336" s="160"/>
      <c r="D336" s="89" t="s">
        <v>128</v>
      </c>
      <c r="E336" s="160" t="s">
        <v>129</v>
      </c>
      <c r="F336" s="160"/>
    </row>
    <row r="337" spans="1:6" ht="18.75" x14ac:dyDescent="0.3">
      <c r="A337" s="162">
        <v>1</v>
      </c>
      <c r="B337" s="163"/>
      <c r="C337" s="164"/>
      <c r="D337" s="93">
        <v>2</v>
      </c>
      <c r="E337" s="173">
        <v>3</v>
      </c>
      <c r="F337" s="174"/>
    </row>
    <row r="338" spans="1:6" ht="18.75" x14ac:dyDescent="0.25">
      <c r="A338" s="165" t="s">
        <v>130</v>
      </c>
      <c r="B338" s="166"/>
      <c r="C338" s="167"/>
      <c r="D338" s="94"/>
      <c r="E338" s="175">
        <v>76000</v>
      </c>
      <c r="F338" s="176"/>
    </row>
    <row r="339" spans="1:6" ht="18.75" x14ac:dyDescent="0.25">
      <c r="A339" s="165" t="s">
        <v>131</v>
      </c>
      <c r="B339" s="166"/>
      <c r="C339" s="167"/>
      <c r="D339" s="94"/>
      <c r="E339" s="175">
        <v>0</v>
      </c>
      <c r="F339" s="176"/>
    </row>
    <row r="340" spans="1:6" ht="18.75" x14ac:dyDescent="0.25">
      <c r="A340" s="165" t="s">
        <v>132</v>
      </c>
      <c r="B340" s="166"/>
      <c r="C340" s="167"/>
      <c r="D340" s="94"/>
      <c r="E340" s="175">
        <v>44734.8</v>
      </c>
      <c r="F340" s="176"/>
    </row>
    <row r="341" spans="1:6" ht="18.75" x14ac:dyDescent="0.3">
      <c r="A341" s="165" t="s">
        <v>114</v>
      </c>
      <c r="B341" s="166"/>
      <c r="C341" s="167"/>
      <c r="D341" s="94"/>
      <c r="E341" s="194">
        <v>120734.8</v>
      </c>
      <c r="F341" s="195"/>
    </row>
    <row r="342" spans="1:6" ht="18.75" x14ac:dyDescent="0.25">
      <c r="A342" s="6"/>
    </row>
    <row r="343" spans="1:6" ht="18.75" x14ac:dyDescent="0.25">
      <c r="A343" s="171" t="s">
        <v>209</v>
      </c>
      <c r="B343" s="171"/>
      <c r="C343" s="171"/>
      <c r="D343" s="171"/>
      <c r="E343" s="171"/>
      <c r="F343" s="171"/>
    </row>
    <row r="344" spans="1:6" ht="18.75" x14ac:dyDescent="0.25">
      <c r="A344" s="7"/>
    </row>
    <row r="345" spans="1:6" ht="18.75" x14ac:dyDescent="0.3">
      <c r="A345" s="7" t="s">
        <v>135</v>
      </c>
      <c r="B345" s="8">
        <v>244</v>
      </c>
    </row>
    <row r="346" spans="1:6" ht="18.75" x14ac:dyDescent="0.25">
      <c r="A346" s="6"/>
    </row>
    <row r="347" spans="1:6" ht="36" customHeight="1" x14ac:dyDescent="0.25">
      <c r="A347" s="162" t="s">
        <v>82</v>
      </c>
      <c r="B347" s="164"/>
      <c r="C347" s="162" t="s">
        <v>128</v>
      </c>
      <c r="D347" s="164"/>
      <c r="E347" s="163"/>
      <c r="F347" s="164"/>
    </row>
    <row r="348" spans="1:6" ht="18.75" x14ac:dyDescent="0.3">
      <c r="A348" s="162">
        <v>1</v>
      </c>
      <c r="B348" s="164"/>
      <c r="C348" s="162">
        <v>2</v>
      </c>
      <c r="D348" s="164"/>
      <c r="E348" s="193"/>
      <c r="F348" s="174"/>
    </row>
    <row r="349" spans="1:6" ht="18.75" x14ac:dyDescent="0.25">
      <c r="A349" s="165" t="s">
        <v>25</v>
      </c>
      <c r="B349" s="167"/>
      <c r="C349" s="162"/>
      <c r="D349" s="164"/>
      <c r="E349" s="196"/>
      <c r="F349" s="176"/>
    </row>
    <row r="350" spans="1:6" ht="18.75" x14ac:dyDescent="0.25">
      <c r="A350" s="165" t="s">
        <v>114</v>
      </c>
      <c r="B350" s="167"/>
      <c r="C350" s="162"/>
      <c r="D350" s="164"/>
      <c r="E350" s="192"/>
      <c r="F350" s="178"/>
    </row>
    <row r="351" spans="1:6" x14ac:dyDescent="0.25">
      <c r="A351" s="20"/>
    </row>
    <row r="352" spans="1:6" ht="43.15" customHeight="1" x14ac:dyDescent="0.25">
      <c r="A352" s="172" t="s">
        <v>210</v>
      </c>
      <c r="B352" s="172"/>
      <c r="C352" s="172"/>
      <c r="D352" s="172"/>
      <c r="E352" s="172"/>
      <c r="F352" s="172"/>
    </row>
    <row r="353" spans="1:6" ht="18.75" x14ac:dyDescent="0.25">
      <c r="A353" s="26"/>
    </row>
    <row r="354" spans="1:6" ht="18.75" x14ac:dyDescent="0.3">
      <c r="A354" s="7" t="s">
        <v>135</v>
      </c>
      <c r="B354" s="8">
        <v>244</v>
      </c>
    </row>
    <row r="355" spans="1:6" ht="18.75" x14ac:dyDescent="0.25">
      <c r="A355" s="6"/>
    </row>
    <row r="356" spans="1:6" ht="34.9" customHeight="1" x14ac:dyDescent="0.25">
      <c r="A356" s="48" t="s">
        <v>82</v>
      </c>
      <c r="B356" s="160" t="s">
        <v>133</v>
      </c>
      <c r="C356" s="160"/>
      <c r="D356" s="89" t="s">
        <v>134</v>
      </c>
      <c r="E356" s="160" t="s">
        <v>139</v>
      </c>
      <c r="F356" s="160"/>
    </row>
    <row r="357" spans="1:6" ht="18.75" x14ac:dyDescent="0.25">
      <c r="A357" s="48">
        <v>1</v>
      </c>
      <c r="B357" s="162">
        <v>2</v>
      </c>
      <c r="C357" s="164"/>
      <c r="D357" s="91">
        <v>3</v>
      </c>
      <c r="E357" s="162">
        <v>4</v>
      </c>
      <c r="F357" s="164"/>
    </row>
    <row r="358" spans="1:6" ht="18.75" x14ac:dyDescent="0.25">
      <c r="A358" s="48"/>
      <c r="B358" s="162"/>
      <c r="C358" s="164"/>
      <c r="D358" s="91"/>
      <c r="E358" s="168">
        <f t="shared" ref="E358:E359" si="1">B358*D358</f>
        <v>0</v>
      </c>
      <c r="F358" s="170"/>
    </row>
    <row r="359" spans="1:6" ht="18.75" x14ac:dyDescent="0.25">
      <c r="A359" s="50" t="s">
        <v>229</v>
      </c>
      <c r="B359" s="162"/>
      <c r="C359" s="164"/>
      <c r="D359" s="91"/>
      <c r="E359" s="168">
        <f t="shared" si="1"/>
        <v>0</v>
      </c>
      <c r="F359" s="170"/>
    </row>
    <row r="360" spans="1:6" ht="18.75" x14ac:dyDescent="0.25">
      <c r="A360" s="50"/>
      <c r="B360" s="162"/>
      <c r="C360" s="164"/>
      <c r="D360" s="91"/>
      <c r="E360" s="168">
        <f>B360*D360</f>
        <v>0</v>
      </c>
      <c r="F360" s="170"/>
    </row>
    <row r="361" spans="1:6" ht="18.75" x14ac:dyDescent="0.25">
      <c r="A361" s="11" t="s">
        <v>230</v>
      </c>
      <c r="B361" s="162"/>
      <c r="C361" s="164"/>
      <c r="D361" s="91"/>
      <c r="E361" s="168">
        <f>B361*D361</f>
        <v>0</v>
      </c>
      <c r="F361" s="170"/>
    </row>
    <row r="362" spans="1:6" ht="18.75" x14ac:dyDescent="0.25">
      <c r="A362" s="6"/>
    </row>
    <row r="363" spans="1:6" ht="18.75" x14ac:dyDescent="0.25">
      <c r="A363" s="171" t="s">
        <v>211</v>
      </c>
      <c r="B363" s="171"/>
      <c r="C363" s="171"/>
      <c r="D363" s="171"/>
      <c r="E363" s="171"/>
      <c r="F363" s="171"/>
    </row>
    <row r="364" spans="1:6" ht="18.75" x14ac:dyDescent="0.25">
      <c r="A364" s="7"/>
    </row>
    <row r="365" spans="1:6" ht="18.75" x14ac:dyDescent="0.3">
      <c r="A365" s="7" t="s">
        <v>135</v>
      </c>
      <c r="B365" s="8">
        <v>244</v>
      </c>
    </row>
    <row r="366" spans="1:6" ht="18.75" x14ac:dyDescent="0.25">
      <c r="A366" s="6"/>
    </row>
    <row r="367" spans="1:6" ht="41.45" customHeight="1" x14ac:dyDescent="0.25">
      <c r="A367" s="48" t="s">
        <v>82</v>
      </c>
      <c r="B367" s="160" t="s">
        <v>133</v>
      </c>
      <c r="C367" s="160"/>
      <c r="D367" s="89" t="s">
        <v>134</v>
      </c>
      <c r="E367" s="160" t="s">
        <v>140</v>
      </c>
      <c r="F367" s="160"/>
    </row>
    <row r="368" spans="1:6" ht="18.75" x14ac:dyDescent="0.25">
      <c r="A368" s="48">
        <v>1</v>
      </c>
      <c r="B368" s="162">
        <v>2</v>
      </c>
      <c r="C368" s="164"/>
      <c r="D368" s="91">
        <v>3</v>
      </c>
      <c r="E368" s="162">
        <v>4</v>
      </c>
      <c r="F368" s="164"/>
    </row>
    <row r="369" spans="1:6" ht="37.5" x14ac:dyDescent="0.25">
      <c r="A369" s="11" t="s">
        <v>264</v>
      </c>
      <c r="B369" s="162"/>
      <c r="C369" s="164"/>
      <c r="D369" s="91"/>
      <c r="E369" s="168">
        <v>60842.11</v>
      </c>
      <c r="F369" s="170"/>
    </row>
    <row r="370" spans="1:6" ht="18.75" x14ac:dyDescent="0.25">
      <c r="A370" s="11" t="s">
        <v>114</v>
      </c>
      <c r="B370" s="162"/>
      <c r="C370" s="164"/>
      <c r="D370" s="91"/>
      <c r="E370" s="168">
        <v>60842.11</v>
      </c>
      <c r="F370" s="170"/>
    </row>
    <row r="371" spans="1:6" ht="18.75" x14ac:dyDescent="0.25">
      <c r="A371" s="6"/>
    </row>
    <row r="372" spans="1:6" ht="28.15" customHeight="1" x14ac:dyDescent="0.25">
      <c r="A372" s="171" t="s">
        <v>231</v>
      </c>
      <c r="B372" s="171"/>
      <c r="C372" s="171"/>
      <c r="D372" s="171"/>
      <c r="E372" s="171"/>
      <c r="F372" s="171"/>
    </row>
    <row r="373" spans="1:6" ht="18.75" x14ac:dyDescent="0.25">
      <c r="A373" s="7"/>
    </row>
    <row r="374" spans="1:6" ht="18.75" x14ac:dyDescent="0.3">
      <c r="A374" s="7" t="s">
        <v>135</v>
      </c>
      <c r="B374" s="8">
        <v>244</v>
      </c>
    </row>
    <row r="375" spans="1:6" ht="18.75" x14ac:dyDescent="0.25">
      <c r="A375" s="6"/>
    </row>
    <row r="376" spans="1:6" ht="37.9" customHeight="1" x14ac:dyDescent="0.25">
      <c r="A376" s="48" t="s">
        <v>82</v>
      </c>
      <c r="B376" s="160" t="s">
        <v>133</v>
      </c>
      <c r="C376" s="160"/>
      <c r="D376" s="89" t="s">
        <v>134</v>
      </c>
      <c r="E376" s="160" t="s">
        <v>140</v>
      </c>
      <c r="F376" s="160"/>
    </row>
    <row r="377" spans="1:6" ht="18.75" x14ac:dyDescent="0.25">
      <c r="A377" s="48">
        <v>1</v>
      </c>
      <c r="B377" s="162">
        <v>2</v>
      </c>
      <c r="C377" s="164"/>
      <c r="D377" s="91">
        <v>3</v>
      </c>
      <c r="E377" s="162">
        <v>4</v>
      </c>
      <c r="F377" s="164"/>
    </row>
    <row r="378" spans="1:6" ht="18.75" x14ac:dyDescent="0.25">
      <c r="A378" s="11"/>
      <c r="B378" s="162"/>
      <c r="C378" s="164"/>
      <c r="D378" s="91"/>
      <c r="E378" s="168">
        <f>B378*D378</f>
        <v>0</v>
      </c>
      <c r="F378" s="170"/>
    </row>
    <row r="379" spans="1:6" ht="18.75" x14ac:dyDescent="0.25">
      <c r="A379" s="11" t="s">
        <v>114</v>
      </c>
      <c r="B379" s="162"/>
      <c r="C379" s="164"/>
      <c r="D379" s="91"/>
      <c r="E379" s="168"/>
      <c r="F379" s="170"/>
    </row>
    <row r="380" spans="1:6" ht="18.75" x14ac:dyDescent="0.25">
      <c r="A380" s="6"/>
    </row>
    <row r="381" spans="1:6" ht="31.9" customHeight="1" x14ac:dyDescent="0.25">
      <c r="A381" s="172" t="s">
        <v>232</v>
      </c>
      <c r="B381" s="172"/>
      <c r="C381" s="172"/>
      <c r="D381" s="172"/>
      <c r="E381" s="172"/>
      <c r="F381" s="172"/>
    </row>
    <row r="382" spans="1:6" ht="18.75" x14ac:dyDescent="0.25">
      <c r="A382" s="7"/>
    </row>
    <row r="383" spans="1:6" ht="18.75" x14ac:dyDescent="0.3">
      <c r="A383" s="7" t="s">
        <v>135</v>
      </c>
      <c r="B383" s="8">
        <v>244</v>
      </c>
    </row>
    <row r="384" spans="1:6" ht="18.75" x14ac:dyDescent="0.25">
      <c r="A384" s="6"/>
    </row>
    <row r="385" spans="1:6" ht="40.9" customHeight="1" x14ac:dyDescent="0.25">
      <c r="A385" s="48" t="s">
        <v>82</v>
      </c>
      <c r="B385" s="160" t="s">
        <v>133</v>
      </c>
      <c r="C385" s="160"/>
      <c r="D385" s="89" t="s">
        <v>134</v>
      </c>
      <c r="E385" s="160" t="s">
        <v>140</v>
      </c>
      <c r="F385" s="160"/>
    </row>
    <row r="386" spans="1:6" ht="18.75" x14ac:dyDescent="0.25">
      <c r="A386" s="48">
        <v>1</v>
      </c>
      <c r="B386" s="162">
        <v>2</v>
      </c>
      <c r="C386" s="164"/>
      <c r="D386" s="91">
        <v>3</v>
      </c>
      <c r="E386" s="162">
        <v>4</v>
      </c>
      <c r="F386" s="164"/>
    </row>
    <row r="387" spans="1:6" ht="18.75" x14ac:dyDescent="0.25">
      <c r="A387" s="11"/>
      <c r="B387" s="179"/>
      <c r="C387" s="180"/>
      <c r="D387" s="95"/>
      <c r="E387" s="181"/>
      <c r="F387" s="182"/>
    </row>
    <row r="388" spans="1:6" ht="18.75" x14ac:dyDescent="0.25">
      <c r="A388" s="11" t="s">
        <v>218</v>
      </c>
      <c r="B388" s="179"/>
      <c r="C388" s="180"/>
      <c r="D388" s="95"/>
      <c r="E388" s="168">
        <f t="shared" ref="E388:E401" si="2">B388*D388</f>
        <v>0</v>
      </c>
      <c r="F388" s="170"/>
    </row>
    <row r="389" spans="1:6" ht="18.75" x14ac:dyDescent="0.25">
      <c r="A389" s="11"/>
      <c r="B389" s="179"/>
      <c r="C389" s="180"/>
      <c r="D389" s="95"/>
      <c r="E389" s="168"/>
      <c r="F389" s="170"/>
    </row>
    <row r="390" spans="1:6" ht="18.75" x14ac:dyDescent="0.25">
      <c r="A390" s="11" t="s">
        <v>219</v>
      </c>
      <c r="B390" s="179"/>
      <c r="C390" s="180"/>
      <c r="D390" s="95"/>
      <c r="E390" s="168">
        <f t="shared" si="2"/>
        <v>0</v>
      </c>
      <c r="F390" s="170"/>
    </row>
    <row r="391" spans="1:6" ht="18.75" x14ac:dyDescent="0.25">
      <c r="A391" s="11"/>
      <c r="B391" s="179"/>
      <c r="C391" s="180"/>
      <c r="D391" s="95"/>
      <c r="E391" s="168"/>
      <c r="F391" s="170"/>
    </row>
    <row r="392" spans="1:6" ht="18.75" x14ac:dyDescent="0.25">
      <c r="A392" s="11" t="s">
        <v>220</v>
      </c>
      <c r="B392" s="179"/>
      <c r="C392" s="180"/>
      <c r="D392" s="95"/>
      <c r="E392" s="168">
        <f t="shared" si="2"/>
        <v>0</v>
      </c>
      <c r="F392" s="170"/>
    </row>
    <row r="393" spans="1:6" ht="18.75" x14ac:dyDescent="0.25">
      <c r="A393" s="11"/>
      <c r="B393" s="179"/>
      <c r="C393" s="180"/>
      <c r="D393" s="95"/>
      <c r="E393" s="168"/>
      <c r="F393" s="170"/>
    </row>
    <row r="394" spans="1:6" ht="18.75" x14ac:dyDescent="0.25">
      <c r="A394" s="11" t="s">
        <v>221</v>
      </c>
      <c r="B394" s="179"/>
      <c r="C394" s="180"/>
      <c r="D394" s="95"/>
      <c r="E394" s="168">
        <f t="shared" si="2"/>
        <v>0</v>
      </c>
      <c r="F394" s="170"/>
    </row>
    <row r="395" spans="1:6" ht="18.75" x14ac:dyDescent="0.25">
      <c r="A395" s="11"/>
      <c r="B395" s="179"/>
      <c r="C395" s="180"/>
      <c r="D395" s="95"/>
      <c r="E395" s="168"/>
      <c r="F395" s="170"/>
    </row>
    <row r="396" spans="1:6" ht="18.75" x14ac:dyDescent="0.25">
      <c r="A396" s="11" t="s">
        <v>222</v>
      </c>
      <c r="B396" s="179"/>
      <c r="C396" s="180"/>
      <c r="D396" s="95"/>
      <c r="E396" s="168">
        <f t="shared" si="2"/>
        <v>0</v>
      </c>
      <c r="F396" s="170"/>
    </row>
    <row r="397" spans="1:6" ht="18.75" x14ac:dyDescent="0.25">
      <c r="A397" s="11"/>
      <c r="B397" s="179"/>
      <c r="C397" s="180"/>
      <c r="D397" s="95"/>
      <c r="E397" s="168"/>
      <c r="F397" s="170"/>
    </row>
    <row r="398" spans="1:6" ht="18.75" x14ac:dyDescent="0.25">
      <c r="A398" s="11" t="s">
        <v>223</v>
      </c>
      <c r="B398" s="179"/>
      <c r="C398" s="180"/>
      <c r="D398" s="95"/>
      <c r="E398" s="168">
        <f>SUM(E399:F400)</f>
        <v>106000</v>
      </c>
      <c r="F398" s="170"/>
    </row>
    <row r="399" spans="1:6" ht="37.5" x14ac:dyDescent="0.25">
      <c r="A399" s="11" t="s">
        <v>265</v>
      </c>
      <c r="B399" s="107"/>
      <c r="C399" s="108"/>
      <c r="D399" s="107"/>
      <c r="E399" s="168">
        <v>76000</v>
      </c>
      <c r="F399" s="170"/>
    </row>
    <row r="400" spans="1:6" ht="37.5" x14ac:dyDescent="0.25">
      <c r="A400" s="11" t="s">
        <v>266</v>
      </c>
      <c r="B400" s="179"/>
      <c r="C400" s="180"/>
      <c r="D400" s="95"/>
      <c r="E400" s="168">
        <v>30000</v>
      </c>
      <c r="F400" s="170"/>
    </row>
    <row r="401" spans="1:6" ht="18.75" x14ac:dyDescent="0.25">
      <c r="A401" s="11" t="s">
        <v>224</v>
      </c>
      <c r="B401" s="179"/>
      <c r="C401" s="180"/>
      <c r="D401" s="95"/>
      <c r="E401" s="168">
        <f t="shared" si="2"/>
        <v>0</v>
      </c>
      <c r="F401" s="170"/>
    </row>
    <row r="402" spans="1:6" ht="18.75" x14ac:dyDescent="0.25">
      <c r="A402" s="12"/>
      <c r="B402" s="13"/>
      <c r="C402" s="13"/>
      <c r="D402" s="13"/>
      <c r="E402" s="59"/>
      <c r="F402" s="59"/>
    </row>
    <row r="403" spans="1:6" ht="18.75" x14ac:dyDescent="0.25">
      <c r="A403" s="26"/>
    </row>
    <row r="404" spans="1:6" ht="37.5" x14ac:dyDescent="0.3">
      <c r="A404" s="26" t="s">
        <v>141</v>
      </c>
      <c r="B404" s="8"/>
      <c r="C404" s="132"/>
      <c r="D404" s="132"/>
      <c r="E404" s="132" t="s">
        <v>247</v>
      </c>
      <c r="F404" s="132"/>
    </row>
    <row r="405" spans="1:6" ht="18.75" x14ac:dyDescent="0.3">
      <c r="A405" s="26"/>
      <c r="B405" s="8"/>
      <c r="C405" s="139" t="s">
        <v>53</v>
      </c>
      <c r="D405" s="139"/>
      <c r="E405" s="139" t="s">
        <v>54</v>
      </c>
      <c r="F405" s="139"/>
    </row>
    <row r="406" spans="1:6" ht="18.75" x14ac:dyDescent="0.3">
      <c r="A406" s="26"/>
      <c r="B406" s="8"/>
      <c r="C406" s="44"/>
      <c r="D406" s="44"/>
      <c r="E406" s="44"/>
      <c r="F406" s="44"/>
    </row>
    <row r="407" spans="1:6" ht="56.25" x14ac:dyDescent="0.3">
      <c r="A407" s="26" t="s">
        <v>142</v>
      </c>
      <c r="B407" s="8"/>
      <c r="C407" s="132"/>
      <c r="D407" s="132"/>
      <c r="E407" s="132"/>
      <c r="F407" s="132"/>
    </row>
    <row r="408" spans="1:6" ht="18.75" x14ac:dyDescent="0.3">
      <c r="A408" s="26"/>
      <c r="B408" s="8"/>
      <c r="C408" s="139" t="s">
        <v>53</v>
      </c>
      <c r="D408" s="139"/>
      <c r="E408" s="139" t="s">
        <v>54</v>
      </c>
      <c r="F408" s="139"/>
    </row>
    <row r="409" spans="1:6" ht="18.75" x14ac:dyDescent="0.3">
      <c r="A409" s="26"/>
      <c r="B409" s="8"/>
      <c r="C409" s="44"/>
      <c r="D409" s="44"/>
      <c r="E409" s="44"/>
      <c r="F409" s="44"/>
    </row>
    <row r="410" spans="1:6" ht="18.75" x14ac:dyDescent="0.3">
      <c r="A410" s="26" t="s">
        <v>143</v>
      </c>
      <c r="B410" s="8"/>
      <c r="C410" s="132"/>
      <c r="D410" s="132"/>
      <c r="E410" s="132"/>
      <c r="F410" s="132"/>
    </row>
    <row r="411" spans="1:6" ht="18.75" x14ac:dyDescent="0.3">
      <c r="A411" s="26"/>
      <c r="B411" s="8"/>
      <c r="C411" s="139" t="s">
        <v>53</v>
      </c>
      <c r="D411" s="139"/>
      <c r="E411" s="139" t="s">
        <v>54</v>
      </c>
      <c r="F411" s="139"/>
    </row>
    <row r="412" spans="1:6" ht="18.75" x14ac:dyDescent="0.3">
      <c r="A412" s="26" t="s">
        <v>144</v>
      </c>
      <c r="B412" s="8"/>
      <c r="C412" s="8"/>
      <c r="D412" s="8"/>
      <c r="E412" s="8"/>
      <c r="F412" s="8"/>
    </row>
    <row r="413" spans="1:6" ht="18.75" x14ac:dyDescent="0.3">
      <c r="A413" s="140" t="s">
        <v>44</v>
      </c>
      <c r="B413" s="140"/>
      <c r="C413" s="8"/>
      <c r="D413" s="8"/>
      <c r="E413" s="8"/>
      <c r="F413" s="8"/>
    </row>
  </sheetData>
  <mergeCells count="432">
    <mergeCell ref="B360:C360"/>
    <mergeCell ref="E360:F360"/>
    <mergeCell ref="B361:C361"/>
    <mergeCell ref="B93:C93"/>
    <mergeCell ref="E93:F93"/>
    <mergeCell ref="B94:C94"/>
    <mergeCell ref="E94:F94"/>
    <mergeCell ref="A86:F86"/>
    <mergeCell ref="B90:C90"/>
    <mergeCell ref="E90:F90"/>
    <mergeCell ref="B91:C91"/>
    <mergeCell ref="E91:F91"/>
    <mergeCell ref="B92:C92"/>
    <mergeCell ref="E92:F92"/>
    <mergeCell ref="E358:F358"/>
    <mergeCell ref="E359:F359"/>
    <mergeCell ref="B358:C358"/>
    <mergeCell ref="B359:C359"/>
    <mergeCell ref="B253:C253"/>
    <mergeCell ref="E253:F253"/>
    <mergeCell ref="B254:C254"/>
    <mergeCell ref="E254:F254"/>
    <mergeCell ref="A352:F352"/>
    <mergeCell ref="B356:C356"/>
    <mergeCell ref="E356:F356"/>
    <mergeCell ref="B357:C357"/>
    <mergeCell ref="E357:F357"/>
    <mergeCell ref="A349:B349"/>
    <mergeCell ref="C349:D349"/>
    <mergeCell ref="E349:F349"/>
    <mergeCell ref="E341:F341"/>
    <mergeCell ref="A338:C338"/>
    <mergeCell ref="E338:F338"/>
    <mergeCell ref="A339:C339"/>
    <mergeCell ref="E339:F339"/>
    <mergeCell ref="A336:C336"/>
    <mergeCell ref="A322:C322"/>
    <mergeCell ref="E322:F322"/>
    <mergeCell ref="A323:C323"/>
    <mergeCell ref="E323:F323"/>
    <mergeCell ref="A413:B413"/>
    <mergeCell ref="B244:C244"/>
    <mergeCell ref="E244:F244"/>
    <mergeCell ref="B245:C245"/>
    <mergeCell ref="E245:F245"/>
    <mergeCell ref="B246:C246"/>
    <mergeCell ref="E246:F246"/>
    <mergeCell ref="C408:D408"/>
    <mergeCell ref="E408:F408"/>
    <mergeCell ref="C410:D410"/>
    <mergeCell ref="E410:F410"/>
    <mergeCell ref="C411:D411"/>
    <mergeCell ref="E411:F411"/>
    <mergeCell ref="C404:D404"/>
    <mergeCell ref="E404:F404"/>
    <mergeCell ref="A350:B350"/>
    <mergeCell ref="C350:D350"/>
    <mergeCell ref="B251:C251"/>
    <mergeCell ref="E251:F251"/>
    <mergeCell ref="B395:C395"/>
    <mergeCell ref="E395:F395"/>
    <mergeCell ref="B396:C396"/>
    <mergeCell ref="E396:F396"/>
    <mergeCell ref="E399:F399"/>
    <mergeCell ref="B393:C393"/>
    <mergeCell ref="E393:F393"/>
    <mergeCell ref="B394:C394"/>
    <mergeCell ref="E394:F394"/>
    <mergeCell ref="C405:D405"/>
    <mergeCell ref="E405:F405"/>
    <mergeCell ref="C407:D407"/>
    <mergeCell ref="E407:F407"/>
    <mergeCell ref="B400:C400"/>
    <mergeCell ref="E400:F400"/>
    <mergeCell ref="B401:C401"/>
    <mergeCell ref="E401:F401"/>
    <mergeCell ref="B397:C397"/>
    <mergeCell ref="E397:F397"/>
    <mergeCell ref="B398:C398"/>
    <mergeCell ref="E398:F398"/>
    <mergeCell ref="B392:C392"/>
    <mergeCell ref="E392:F392"/>
    <mergeCell ref="B389:C389"/>
    <mergeCell ref="E389:F389"/>
    <mergeCell ref="B390:C390"/>
    <mergeCell ref="E390:F390"/>
    <mergeCell ref="B387:C387"/>
    <mergeCell ref="E387:F387"/>
    <mergeCell ref="B388:C388"/>
    <mergeCell ref="E388:F388"/>
    <mergeCell ref="B391:C391"/>
    <mergeCell ref="E391:F391"/>
    <mergeCell ref="A381:F381"/>
    <mergeCell ref="B385:C385"/>
    <mergeCell ref="E385:F385"/>
    <mergeCell ref="B386:C386"/>
    <mergeCell ref="E386:F386"/>
    <mergeCell ref="B378:C378"/>
    <mergeCell ref="E378:F378"/>
    <mergeCell ref="B379:C379"/>
    <mergeCell ref="E379:F379"/>
    <mergeCell ref="A372:F372"/>
    <mergeCell ref="B376:C376"/>
    <mergeCell ref="E376:F376"/>
    <mergeCell ref="B377:C377"/>
    <mergeCell ref="A363:F363"/>
    <mergeCell ref="B367:C367"/>
    <mergeCell ref="E367:F367"/>
    <mergeCell ref="B368:C368"/>
    <mergeCell ref="E368:F368"/>
    <mergeCell ref="E377:F377"/>
    <mergeCell ref="B369:C369"/>
    <mergeCell ref="E369:F369"/>
    <mergeCell ref="B370:C370"/>
    <mergeCell ref="E370:F370"/>
    <mergeCell ref="E361:F361"/>
    <mergeCell ref="E336:F336"/>
    <mergeCell ref="A337:C337"/>
    <mergeCell ref="E337:F337"/>
    <mergeCell ref="A331:C331"/>
    <mergeCell ref="E331:F331"/>
    <mergeCell ref="A332:C332"/>
    <mergeCell ref="E332:F332"/>
    <mergeCell ref="A325:F325"/>
    <mergeCell ref="A329:C329"/>
    <mergeCell ref="E329:F329"/>
    <mergeCell ref="A330:C330"/>
    <mergeCell ref="E330:F330"/>
    <mergeCell ref="E350:F350"/>
    <mergeCell ref="A343:F343"/>
    <mergeCell ref="A347:B347"/>
    <mergeCell ref="C347:D347"/>
    <mergeCell ref="E347:F347"/>
    <mergeCell ref="A348:B348"/>
    <mergeCell ref="C348:D348"/>
    <mergeCell ref="E348:F348"/>
    <mergeCell ref="A340:C340"/>
    <mergeCell ref="E340:F340"/>
    <mergeCell ref="A341:C341"/>
    <mergeCell ref="A321:C321"/>
    <mergeCell ref="E321:F321"/>
    <mergeCell ref="A318:C318"/>
    <mergeCell ref="E318:F318"/>
    <mergeCell ref="A319:C319"/>
    <mergeCell ref="E319:F319"/>
    <mergeCell ref="A313:C313"/>
    <mergeCell ref="E313:F313"/>
    <mergeCell ref="A317:C317"/>
    <mergeCell ref="E317:F317"/>
    <mergeCell ref="A320:C320"/>
    <mergeCell ref="E320:F320"/>
    <mergeCell ref="A311:C311"/>
    <mergeCell ref="E311:F311"/>
    <mergeCell ref="A312:C312"/>
    <mergeCell ref="E312:F312"/>
    <mergeCell ref="B304:C304"/>
    <mergeCell ref="E304:F304"/>
    <mergeCell ref="A306:F306"/>
    <mergeCell ref="A310:C310"/>
    <mergeCell ref="E310:F310"/>
    <mergeCell ref="B302:C302"/>
    <mergeCell ref="E302:F302"/>
    <mergeCell ref="B303:C303"/>
    <mergeCell ref="E303:F303"/>
    <mergeCell ref="B295:C295"/>
    <mergeCell ref="E295:F295"/>
    <mergeCell ref="A297:F297"/>
    <mergeCell ref="B301:C301"/>
    <mergeCell ref="E301:F301"/>
    <mergeCell ref="B293:C293"/>
    <mergeCell ref="E293:F293"/>
    <mergeCell ref="B294:C294"/>
    <mergeCell ref="E294:F294"/>
    <mergeCell ref="B291:C291"/>
    <mergeCell ref="E291:F291"/>
    <mergeCell ref="B292:C292"/>
    <mergeCell ref="E292:F292"/>
    <mergeCell ref="A285:F285"/>
    <mergeCell ref="B289:C289"/>
    <mergeCell ref="E289:F289"/>
    <mergeCell ref="B290:C290"/>
    <mergeCell ref="E290:F290"/>
    <mergeCell ref="B282:C282"/>
    <mergeCell ref="E282:F282"/>
    <mergeCell ref="B283:C283"/>
    <mergeCell ref="E283:F283"/>
    <mergeCell ref="A276:F276"/>
    <mergeCell ref="B280:C280"/>
    <mergeCell ref="E280:F280"/>
    <mergeCell ref="B281:C281"/>
    <mergeCell ref="E281:F281"/>
    <mergeCell ref="B273:C273"/>
    <mergeCell ref="E273:F273"/>
    <mergeCell ref="B274:C274"/>
    <mergeCell ref="E274:F274"/>
    <mergeCell ref="B271:C271"/>
    <mergeCell ref="E271:F271"/>
    <mergeCell ref="B272:C272"/>
    <mergeCell ref="E272:F272"/>
    <mergeCell ref="B264:C264"/>
    <mergeCell ref="E264:F264"/>
    <mergeCell ref="A266:F266"/>
    <mergeCell ref="B270:C270"/>
    <mergeCell ref="E270:F270"/>
    <mergeCell ref="B262:C262"/>
    <mergeCell ref="E262:F262"/>
    <mergeCell ref="B263:C263"/>
    <mergeCell ref="E263:F263"/>
    <mergeCell ref="A256:F256"/>
    <mergeCell ref="A257:F257"/>
    <mergeCell ref="B261:C261"/>
    <mergeCell ref="E261:F261"/>
    <mergeCell ref="A239:F239"/>
    <mergeCell ref="B242:C242"/>
    <mergeCell ref="E242:F242"/>
    <mergeCell ref="B243:C243"/>
    <mergeCell ref="E243:F243"/>
    <mergeCell ref="B247:C247"/>
    <mergeCell ref="E247:F247"/>
    <mergeCell ref="B248:C248"/>
    <mergeCell ref="E248:F248"/>
    <mergeCell ref="E252:F252"/>
    <mergeCell ref="B249:C249"/>
    <mergeCell ref="E249:F249"/>
    <mergeCell ref="B250:C250"/>
    <mergeCell ref="E250:F250"/>
    <mergeCell ref="B252:C252"/>
    <mergeCell ref="B236:C236"/>
    <mergeCell ref="E236:F236"/>
    <mergeCell ref="B237:C237"/>
    <mergeCell ref="E237:F237"/>
    <mergeCell ref="B234:C234"/>
    <mergeCell ref="E234:F234"/>
    <mergeCell ref="B235:C235"/>
    <mergeCell ref="E235:F235"/>
    <mergeCell ref="B229:C229"/>
    <mergeCell ref="E229:F229"/>
    <mergeCell ref="B230:C230"/>
    <mergeCell ref="E230:F230"/>
    <mergeCell ref="B227:C227"/>
    <mergeCell ref="E227:F227"/>
    <mergeCell ref="B228:C228"/>
    <mergeCell ref="E228:F228"/>
    <mergeCell ref="B222:C222"/>
    <mergeCell ref="E222:F222"/>
    <mergeCell ref="B223:C223"/>
    <mergeCell ref="E223:F223"/>
    <mergeCell ref="A216:F216"/>
    <mergeCell ref="B220:C220"/>
    <mergeCell ref="E220:F220"/>
    <mergeCell ref="B221:C221"/>
    <mergeCell ref="E221:F221"/>
    <mergeCell ref="B213:C213"/>
    <mergeCell ref="E213:F213"/>
    <mergeCell ref="B214:C214"/>
    <mergeCell ref="E214:F214"/>
    <mergeCell ref="B211:C211"/>
    <mergeCell ref="E211:F211"/>
    <mergeCell ref="B212:C212"/>
    <mergeCell ref="E212:F212"/>
    <mergeCell ref="B206:C206"/>
    <mergeCell ref="E206:F206"/>
    <mergeCell ref="B207:C207"/>
    <mergeCell ref="E207:F207"/>
    <mergeCell ref="B204:C204"/>
    <mergeCell ref="E204:F204"/>
    <mergeCell ref="B205:C205"/>
    <mergeCell ref="E205:F205"/>
    <mergeCell ref="B199:C199"/>
    <mergeCell ref="E199:F199"/>
    <mergeCell ref="B200:C200"/>
    <mergeCell ref="E200:F200"/>
    <mergeCell ref="A194:F194"/>
    <mergeCell ref="B197:C197"/>
    <mergeCell ref="E197:F197"/>
    <mergeCell ref="B198:C198"/>
    <mergeCell ref="E198:F198"/>
    <mergeCell ref="B191:C191"/>
    <mergeCell ref="E191:F191"/>
    <mergeCell ref="B192:C192"/>
    <mergeCell ref="E192:F192"/>
    <mergeCell ref="A185:F185"/>
    <mergeCell ref="B189:C189"/>
    <mergeCell ref="E189:F189"/>
    <mergeCell ref="B190:C190"/>
    <mergeCell ref="E190:F190"/>
    <mergeCell ref="E181:F181"/>
    <mergeCell ref="E182:F182"/>
    <mergeCell ref="E183:F183"/>
    <mergeCell ref="B176:C176"/>
    <mergeCell ref="E176:F176"/>
    <mergeCell ref="B177:C177"/>
    <mergeCell ref="E177:F177"/>
    <mergeCell ref="C169:D169"/>
    <mergeCell ref="E169:F169"/>
    <mergeCell ref="A171:F171"/>
    <mergeCell ref="B175:C175"/>
    <mergeCell ref="E175:F175"/>
    <mergeCell ref="C166:D166"/>
    <mergeCell ref="E166:F166"/>
    <mergeCell ref="C167:D167"/>
    <mergeCell ref="E167:F167"/>
    <mergeCell ref="C168:D168"/>
    <mergeCell ref="E168:F168"/>
    <mergeCell ref="A156:F156"/>
    <mergeCell ref="C160:D160"/>
    <mergeCell ref="E160:F160"/>
    <mergeCell ref="C161:D161"/>
    <mergeCell ref="E161:F161"/>
    <mergeCell ref="C162:D162"/>
    <mergeCell ref="E162:F162"/>
    <mergeCell ref="A148:F148"/>
    <mergeCell ref="C152:D152"/>
    <mergeCell ref="E152:F152"/>
    <mergeCell ref="C153:D153"/>
    <mergeCell ref="E153:F153"/>
    <mergeCell ref="C154:D154"/>
    <mergeCell ref="E154:F154"/>
    <mergeCell ref="A145:B145"/>
    <mergeCell ref="E145:F145"/>
    <mergeCell ref="A146:B146"/>
    <mergeCell ref="E146:F146"/>
    <mergeCell ref="C137:D137"/>
    <mergeCell ref="E137:F137"/>
    <mergeCell ref="C138:D138"/>
    <mergeCell ref="E138:F138"/>
    <mergeCell ref="A140:F140"/>
    <mergeCell ref="A144:B144"/>
    <mergeCell ref="E144:F144"/>
    <mergeCell ref="C129:D129"/>
    <mergeCell ref="E129:F129"/>
    <mergeCell ref="C130:D130"/>
    <mergeCell ref="E130:F130"/>
    <mergeCell ref="A132:F132"/>
    <mergeCell ref="C136:D136"/>
    <mergeCell ref="E136:F136"/>
    <mergeCell ref="B122:C122"/>
    <mergeCell ref="E122:F122"/>
    <mergeCell ref="A124:F124"/>
    <mergeCell ref="C128:D128"/>
    <mergeCell ref="E128:F128"/>
    <mergeCell ref="A116:F116"/>
    <mergeCell ref="B120:C120"/>
    <mergeCell ref="E120:F120"/>
    <mergeCell ref="B121:C121"/>
    <mergeCell ref="E121:F121"/>
    <mergeCell ref="A96:F96"/>
    <mergeCell ref="A98:F98"/>
    <mergeCell ref="A102:A104"/>
    <mergeCell ref="B102:B104"/>
    <mergeCell ref="C102:E102"/>
    <mergeCell ref="F102:F104"/>
    <mergeCell ref="C103:C104"/>
    <mergeCell ref="D103:E103"/>
    <mergeCell ref="B77:C77"/>
    <mergeCell ref="E77:F77"/>
    <mergeCell ref="B78:C78"/>
    <mergeCell ref="E78:F78"/>
    <mergeCell ref="B82:C82"/>
    <mergeCell ref="E82:F82"/>
    <mergeCell ref="B84:C84"/>
    <mergeCell ref="E84:F84"/>
    <mergeCell ref="B83:C83"/>
    <mergeCell ref="E83:F83"/>
    <mergeCell ref="B64:C64"/>
    <mergeCell ref="E64:F64"/>
    <mergeCell ref="B68:C68"/>
    <mergeCell ref="E68:F68"/>
    <mergeCell ref="B69:C69"/>
    <mergeCell ref="E69:F69"/>
    <mergeCell ref="B70:C70"/>
    <mergeCell ref="E70:F70"/>
    <mergeCell ref="B76:C76"/>
    <mergeCell ref="E76:F76"/>
    <mergeCell ref="B48:C48"/>
    <mergeCell ref="E48:F48"/>
    <mergeCell ref="A50:F50"/>
    <mergeCell ref="B54:C54"/>
    <mergeCell ref="E54:F54"/>
    <mergeCell ref="A42:F42"/>
    <mergeCell ref="B46:C46"/>
    <mergeCell ref="E46:F46"/>
    <mergeCell ref="B47:C47"/>
    <mergeCell ref="E47:F47"/>
    <mergeCell ref="A58:F58"/>
    <mergeCell ref="B62:C62"/>
    <mergeCell ref="E62:F62"/>
    <mergeCell ref="B63:C63"/>
    <mergeCell ref="E63:F63"/>
    <mergeCell ref="B55:C55"/>
    <mergeCell ref="E55:F55"/>
    <mergeCell ref="B56:C56"/>
    <mergeCell ref="E56:F56"/>
    <mergeCell ref="B30:C30"/>
    <mergeCell ref="E30:F30"/>
    <mergeCell ref="B25:C25"/>
    <mergeCell ref="E25:F25"/>
    <mergeCell ref="A39:C39"/>
    <mergeCell ref="D39:F39"/>
    <mergeCell ref="A40:C40"/>
    <mergeCell ref="D40:F40"/>
    <mergeCell ref="B31:C31"/>
    <mergeCell ref="E31:F31"/>
    <mergeCell ref="B32:C32"/>
    <mergeCell ref="E32:F32"/>
    <mergeCell ref="A34:F34"/>
    <mergeCell ref="A38:C38"/>
    <mergeCell ref="D38:F38"/>
    <mergeCell ref="E1:F1"/>
    <mergeCell ref="A2:F2"/>
    <mergeCell ref="A4:F4"/>
    <mergeCell ref="A5:F5"/>
    <mergeCell ref="B9:C9"/>
    <mergeCell ref="E9:F9"/>
    <mergeCell ref="A72:F72"/>
    <mergeCell ref="B12:C12"/>
    <mergeCell ref="E12:F12"/>
    <mergeCell ref="A14:F14"/>
    <mergeCell ref="B18:C18"/>
    <mergeCell ref="E18:F18"/>
    <mergeCell ref="B24:C24"/>
    <mergeCell ref="E24:F24"/>
    <mergeCell ref="B10:C10"/>
    <mergeCell ref="E10:F10"/>
    <mergeCell ref="B11:C11"/>
    <mergeCell ref="E11:F11"/>
    <mergeCell ref="B19:C19"/>
    <mergeCell ref="E19:F19"/>
    <mergeCell ref="B20:C20"/>
    <mergeCell ref="E20:F20"/>
    <mergeCell ref="B26:C26"/>
    <mergeCell ref="E26:F26"/>
  </mergeCells>
  <pageMargins left="1.3779527559055118" right="0.39370078740157483" top="0.98425196850393704" bottom="0.78740157480314965" header="0.31496062992125984" footer="0.31496062992125984"/>
  <pageSetup paperSize="9" scale="61" firstPageNumber="94" orientation="portrait" useFirstPageNumber="1" r:id="rId1"/>
  <headerFooter>
    <oddHeader>&amp;R&amp;P</oddHeader>
  </headerFooter>
  <rowBreaks count="10" manualBreakCount="10">
    <brk id="33" max="16383" man="1"/>
    <brk id="71" max="16383" man="1"/>
    <brk id="114" max="16383" man="1"/>
    <brk id="155" max="16383" man="1"/>
    <brk id="183" max="16383" man="1"/>
    <brk id="223" max="16383" man="1"/>
    <brk id="264" max="16383" man="1"/>
    <brk id="304" max="16383" man="1"/>
    <brk id="350" max="16383" man="1"/>
    <brk id="3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7"/>
  <sheetViews>
    <sheetView view="pageBreakPreview" topLeftCell="A46" zoomScale="60" zoomScaleNormal="100" workbookViewId="0">
      <selection activeCell="E104" sqref="E104:F104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4" width="20.7109375" style="5" customWidth="1"/>
    <col min="5" max="6" width="20.42578125" style="5" customWidth="1"/>
    <col min="7" max="7" width="10" style="5" bestFit="1" customWidth="1"/>
    <col min="8" max="10" width="12.28515625" style="5" bestFit="1" customWidth="1"/>
    <col min="11" max="16384" width="8.85546875" style="5"/>
  </cols>
  <sheetData>
    <row r="1" spans="1:6" ht="18.75" x14ac:dyDescent="0.25">
      <c r="A1" s="129" t="s">
        <v>180</v>
      </c>
      <c r="B1" s="129"/>
      <c r="C1" s="129"/>
      <c r="D1" s="129"/>
      <c r="E1" s="129"/>
      <c r="F1" s="129"/>
    </row>
    <row r="2" spans="1:6" ht="18.75" x14ac:dyDescent="0.25">
      <c r="A2" s="129" t="s">
        <v>288</v>
      </c>
      <c r="B2" s="129"/>
      <c r="C2" s="129"/>
      <c r="D2" s="129"/>
      <c r="E2" s="129"/>
      <c r="F2" s="129"/>
    </row>
    <row r="3" spans="1:6" ht="15.75" x14ac:dyDescent="0.25">
      <c r="A3" s="27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F4" s="4" t="s">
        <v>51</v>
      </c>
    </row>
    <row r="5" spans="1:6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</v>
      </c>
      <c r="F5" s="128"/>
    </row>
    <row r="6" spans="1:6" ht="115.15" customHeight="1" thickBot="1" x14ac:dyDescent="0.3">
      <c r="A6" s="134"/>
      <c r="B6" s="127"/>
      <c r="C6" s="136"/>
      <c r="D6" s="127"/>
      <c r="E6" s="84" t="s">
        <v>3</v>
      </c>
      <c r="F6" s="34" t="s">
        <v>4</v>
      </c>
    </row>
    <row r="7" spans="1:6" ht="19.5" thickBot="1" x14ac:dyDescent="0.3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6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8"/>
    </row>
    <row r="9" spans="1:6" ht="56.25" x14ac:dyDescent="0.25">
      <c r="A9" s="85" t="s">
        <v>48</v>
      </c>
      <c r="B9" s="87" t="s">
        <v>5</v>
      </c>
      <c r="C9" s="87" t="s">
        <v>5</v>
      </c>
      <c r="D9" s="3">
        <f t="shared" ref="D9:D73" si="0">E9+F9</f>
        <v>0</v>
      </c>
      <c r="E9" s="3">
        <f>E8+E10-E17+E91</f>
        <v>0</v>
      </c>
      <c r="F9" s="28">
        <f>F8+F10-F17+F91</f>
        <v>0</v>
      </c>
    </row>
    <row r="10" spans="1:6" ht="18.75" x14ac:dyDescent="0.25">
      <c r="A10" s="85" t="s">
        <v>49</v>
      </c>
      <c r="B10" s="87" t="s">
        <v>5</v>
      </c>
      <c r="C10" s="87" t="s">
        <v>5</v>
      </c>
      <c r="D10" s="3">
        <f t="shared" si="0"/>
        <v>12081367.640000001</v>
      </c>
      <c r="E10" s="1">
        <v>12081367.640000001</v>
      </c>
      <c r="F10" s="2">
        <f>F12+F13+F91</f>
        <v>0</v>
      </c>
    </row>
    <row r="11" spans="1:6" ht="18.75" x14ac:dyDescent="0.25">
      <c r="A11" s="85" t="s">
        <v>6</v>
      </c>
      <c r="B11" s="87"/>
      <c r="C11" s="87"/>
      <c r="D11" s="3"/>
      <c r="E11" s="1"/>
      <c r="F11" s="2"/>
    </row>
    <row r="12" spans="1:6" ht="112.5" x14ac:dyDescent="0.25">
      <c r="A12" s="85" t="s">
        <v>69</v>
      </c>
      <c r="B12" s="87">
        <v>130</v>
      </c>
      <c r="C12" s="87" t="s">
        <v>5</v>
      </c>
      <c r="D12" s="3">
        <f t="shared" si="0"/>
        <v>12081367.640000001</v>
      </c>
      <c r="E12" s="1">
        <v>12081367.640000001</v>
      </c>
      <c r="F12" s="2"/>
    </row>
    <row r="13" spans="1:6" ht="37.5" x14ac:dyDescent="0.25">
      <c r="A13" s="85" t="s">
        <v>50</v>
      </c>
      <c r="B13" s="87" t="s">
        <v>5</v>
      </c>
      <c r="C13" s="87" t="s">
        <v>5</v>
      </c>
      <c r="D13" s="3">
        <f t="shared" si="0"/>
        <v>0</v>
      </c>
      <c r="E13" s="1">
        <f t="shared" ref="E13:F13" si="1">E15+E16</f>
        <v>0</v>
      </c>
      <c r="F13" s="2">
        <f t="shared" si="1"/>
        <v>0</v>
      </c>
    </row>
    <row r="14" spans="1:6" ht="18.75" x14ac:dyDescent="0.25">
      <c r="A14" s="85" t="s">
        <v>9</v>
      </c>
      <c r="B14" s="87"/>
      <c r="C14" s="87"/>
      <c r="D14" s="3"/>
      <c r="E14" s="1"/>
      <c r="F14" s="2"/>
    </row>
    <row r="15" spans="1:6" ht="131.25" x14ac:dyDescent="0.25">
      <c r="A15" s="85" t="s">
        <v>70</v>
      </c>
      <c r="B15" s="87">
        <v>510</v>
      </c>
      <c r="C15" s="87" t="s">
        <v>5</v>
      </c>
      <c r="D15" s="3">
        <f t="shared" si="0"/>
        <v>0</v>
      </c>
      <c r="E15" s="1"/>
      <c r="F15" s="2"/>
    </row>
    <row r="16" spans="1:6" ht="150" x14ac:dyDescent="0.25">
      <c r="A16" s="85" t="s">
        <v>242</v>
      </c>
      <c r="B16" s="87">
        <v>510</v>
      </c>
      <c r="C16" s="87" t="s">
        <v>5</v>
      </c>
      <c r="D16" s="3">
        <f t="shared" si="0"/>
        <v>0</v>
      </c>
      <c r="E16" s="1"/>
      <c r="F16" s="2"/>
    </row>
    <row r="17" spans="1:8" ht="18.75" x14ac:dyDescent="0.25">
      <c r="A17" s="85" t="s">
        <v>7</v>
      </c>
      <c r="B17" s="87" t="s">
        <v>5</v>
      </c>
      <c r="C17" s="87">
        <v>900</v>
      </c>
      <c r="D17" s="3">
        <f t="shared" si="0"/>
        <v>12081367.640000001</v>
      </c>
      <c r="E17" s="1">
        <f>E19+E78</f>
        <v>12081367.640000001</v>
      </c>
      <c r="F17" s="2">
        <f>F19+F78</f>
        <v>0</v>
      </c>
    </row>
    <row r="18" spans="1:8" ht="18.75" x14ac:dyDescent="0.25">
      <c r="A18" s="85" t="s">
        <v>6</v>
      </c>
      <c r="B18" s="87"/>
      <c r="C18" s="87"/>
      <c r="D18" s="3"/>
      <c r="E18" s="1"/>
      <c r="F18" s="2"/>
    </row>
    <row r="19" spans="1:8" ht="18.75" x14ac:dyDescent="0.25">
      <c r="A19" s="85" t="s">
        <v>8</v>
      </c>
      <c r="B19" s="87" t="s">
        <v>5</v>
      </c>
      <c r="C19" s="87">
        <v>200</v>
      </c>
      <c r="D19" s="3">
        <f t="shared" si="0"/>
        <v>11975367.640000001</v>
      </c>
      <c r="E19" s="1">
        <f>E21+E29+E54+E60</f>
        <v>11975367.640000001</v>
      </c>
      <c r="F19" s="2">
        <f>F21+F29+F54+F60</f>
        <v>0</v>
      </c>
    </row>
    <row r="20" spans="1:8" ht="14.45" customHeight="1" x14ac:dyDescent="0.25">
      <c r="A20" s="85" t="s">
        <v>9</v>
      </c>
      <c r="B20" s="87"/>
      <c r="C20" s="87"/>
      <c r="D20" s="3"/>
      <c r="E20" s="1"/>
      <c r="F20" s="2"/>
    </row>
    <row r="21" spans="1:8" ht="75" x14ac:dyDescent="0.25">
      <c r="A21" s="85" t="s">
        <v>10</v>
      </c>
      <c r="B21" s="87" t="s">
        <v>5</v>
      </c>
      <c r="C21" s="87">
        <v>210</v>
      </c>
      <c r="D21" s="3">
        <f>E21+F21</f>
        <v>11381107.5</v>
      </c>
      <c r="E21" s="1">
        <f>E23+E24+E25+E26</f>
        <v>11381107.5</v>
      </c>
      <c r="F21" s="2">
        <f>F23+F24+F25+F26</f>
        <v>0</v>
      </c>
    </row>
    <row r="22" spans="1:8" ht="18.75" x14ac:dyDescent="0.25">
      <c r="A22" s="85" t="s">
        <v>9</v>
      </c>
      <c r="B22" s="87"/>
      <c r="C22" s="87"/>
      <c r="D22" s="3"/>
      <c r="E22" s="1"/>
      <c r="F22" s="2"/>
    </row>
    <row r="23" spans="1:8" ht="18.75" x14ac:dyDescent="0.25">
      <c r="A23" s="85" t="s">
        <v>11</v>
      </c>
      <c r="B23" s="87">
        <v>111</v>
      </c>
      <c r="C23" s="87">
        <v>211</v>
      </c>
      <c r="D23" s="3">
        <f t="shared" si="0"/>
        <v>8741250</v>
      </c>
      <c r="E23" s="1">
        <v>8741250</v>
      </c>
      <c r="F23" s="2"/>
    </row>
    <row r="24" spans="1:8" ht="75" x14ac:dyDescent="0.25">
      <c r="A24" s="85" t="s">
        <v>12</v>
      </c>
      <c r="B24" s="87">
        <v>112</v>
      </c>
      <c r="C24" s="87">
        <v>212</v>
      </c>
      <c r="D24" s="3">
        <f t="shared" si="0"/>
        <v>0</v>
      </c>
      <c r="E24" s="1"/>
      <c r="F24" s="2"/>
    </row>
    <row r="25" spans="1:8" ht="56.25" x14ac:dyDescent="0.25">
      <c r="A25" s="85" t="s">
        <v>13</v>
      </c>
      <c r="B25" s="87">
        <v>119</v>
      </c>
      <c r="C25" s="87">
        <v>213</v>
      </c>
      <c r="D25" s="3">
        <f>SUM(E25:F25)</f>
        <v>2639857.5</v>
      </c>
      <c r="E25" s="1">
        <v>2639857.5</v>
      </c>
      <c r="F25" s="2"/>
    </row>
    <row r="26" spans="1:8" ht="93.75" x14ac:dyDescent="0.25">
      <c r="A26" s="85" t="s">
        <v>188</v>
      </c>
      <c r="B26" s="87" t="s">
        <v>5</v>
      </c>
      <c r="C26" s="87">
        <v>214</v>
      </c>
      <c r="D26" s="3">
        <f>E26+F26</f>
        <v>0</v>
      </c>
      <c r="E26" s="1">
        <f>E27+E28</f>
        <v>0</v>
      </c>
      <c r="F26" s="2">
        <f>F27+F28</f>
        <v>0</v>
      </c>
    </row>
    <row r="27" spans="1:8" ht="18.75" x14ac:dyDescent="0.25">
      <c r="A27" s="137" t="s">
        <v>6</v>
      </c>
      <c r="B27" s="87">
        <v>112</v>
      </c>
      <c r="C27" s="87">
        <v>214</v>
      </c>
      <c r="D27" s="3">
        <f t="shared" si="0"/>
        <v>0</v>
      </c>
      <c r="E27" s="1"/>
      <c r="F27" s="2"/>
    </row>
    <row r="28" spans="1:8" ht="18.75" x14ac:dyDescent="0.25">
      <c r="A28" s="138"/>
      <c r="B28" s="87">
        <v>244</v>
      </c>
      <c r="C28" s="87">
        <v>214</v>
      </c>
      <c r="D28" s="3">
        <v>0</v>
      </c>
      <c r="E28" s="1"/>
      <c r="F28" s="2"/>
    </row>
    <row r="29" spans="1:8" ht="37.5" x14ac:dyDescent="0.25">
      <c r="A29" s="85" t="s">
        <v>14</v>
      </c>
      <c r="B29" s="87" t="s">
        <v>5</v>
      </c>
      <c r="C29" s="87">
        <v>220</v>
      </c>
      <c r="D29" s="3">
        <f t="shared" si="0"/>
        <v>594260.14</v>
      </c>
      <c r="E29" s="1">
        <f>E31+E32+E35+E43+E44+E47+E53</f>
        <v>594260.14</v>
      </c>
      <c r="F29" s="2">
        <f>F31+F32+F35+F43+F44+F47+F53</f>
        <v>0</v>
      </c>
      <c r="H29" s="41"/>
    </row>
    <row r="30" spans="1:8" ht="18.75" x14ac:dyDescent="0.25">
      <c r="A30" s="85" t="s">
        <v>9</v>
      </c>
      <c r="B30" s="87"/>
      <c r="C30" s="87"/>
      <c r="D30" s="3"/>
      <c r="E30" s="1"/>
      <c r="F30" s="2"/>
    </row>
    <row r="31" spans="1:8" ht="22.15" customHeight="1" x14ac:dyDescent="0.25">
      <c r="A31" s="85" t="s">
        <v>15</v>
      </c>
      <c r="B31" s="87">
        <v>244</v>
      </c>
      <c r="C31" s="87">
        <v>221</v>
      </c>
      <c r="D31" s="3">
        <f t="shared" si="0"/>
        <v>240000</v>
      </c>
      <c r="E31" s="1">
        <v>240000</v>
      </c>
      <c r="F31" s="2"/>
    </row>
    <row r="32" spans="1:8" ht="37.5" x14ac:dyDescent="0.25">
      <c r="A32" s="85" t="s">
        <v>16</v>
      </c>
      <c r="B32" s="87" t="s">
        <v>5</v>
      </c>
      <c r="C32" s="87">
        <v>222</v>
      </c>
      <c r="D32" s="3">
        <f t="shared" si="0"/>
        <v>0</v>
      </c>
      <c r="E32" s="1">
        <f>E33+E34</f>
        <v>0</v>
      </c>
      <c r="F32" s="2">
        <f>F33+F34</f>
        <v>0</v>
      </c>
    </row>
    <row r="33" spans="1:6" ht="18.75" x14ac:dyDescent="0.25">
      <c r="A33" s="130" t="s">
        <v>6</v>
      </c>
      <c r="B33" s="87">
        <v>112</v>
      </c>
      <c r="C33" s="87">
        <v>222</v>
      </c>
      <c r="D33" s="3">
        <f t="shared" si="0"/>
        <v>0</v>
      </c>
      <c r="E33" s="1"/>
      <c r="F33" s="2"/>
    </row>
    <row r="34" spans="1:6" ht="18.75" x14ac:dyDescent="0.25">
      <c r="A34" s="130"/>
      <c r="B34" s="87">
        <v>244</v>
      </c>
      <c r="C34" s="87">
        <v>222</v>
      </c>
      <c r="D34" s="3">
        <f t="shared" si="0"/>
        <v>0</v>
      </c>
      <c r="E34" s="1"/>
      <c r="F34" s="2"/>
    </row>
    <row r="35" spans="1:6" ht="37.5" x14ac:dyDescent="0.25">
      <c r="A35" s="85" t="s">
        <v>17</v>
      </c>
      <c r="B35" s="87" t="s">
        <v>5</v>
      </c>
      <c r="C35" s="87">
        <v>223</v>
      </c>
      <c r="D35" s="3">
        <f t="shared" si="0"/>
        <v>143525.84</v>
      </c>
      <c r="E35" s="1">
        <f>E37+E38+E39+E40+E41+E42</f>
        <v>143525.84</v>
      </c>
      <c r="F35" s="2">
        <f>F37+F38+F39+F40+F41</f>
        <v>0</v>
      </c>
    </row>
    <row r="36" spans="1:6" ht="22.9" customHeight="1" x14ac:dyDescent="0.25">
      <c r="A36" s="85" t="s">
        <v>6</v>
      </c>
      <c r="B36" s="87"/>
      <c r="C36" s="87"/>
      <c r="D36" s="3"/>
      <c r="E36" s="1"/>
      <c r="F36" s="2"/>
    </row>
    <row r="37" spans="1:6" ht="56.25" x14ac:dyDescent="0.25">
      <c r="A37" s="85" t="s">
        <v>18</v>
      </c>
      <c r="B37" s="87">
        <v>247</v>
      </c>
      <c r="C37" s="87">
        <v>223</v>
      </c>
      <c r="D37" s="3">
        <f t="shared" si="0"/>
        <v>0</v>
      </c>
      <c r="E37" s="1"/>
      <c r="F37" s="2"/>
    </row>
    <row r="38" spans="1:6" ht="37.5" x14ac:dyDescent="0.25">
      <c r="A38" s="85" t="s">
        <v>19</v>
      </c>
      <c r="B38" s="87">
        <v>247</v>
      </c>
      <c r="C38" s="87">
        <v>223</v>
      </c>
      <c r="D38" s="3">
        <f t="shared" si="0"/>
        <v>66525.84</v>
      </c>
      <c r="E38" s="1">
        <v>66525.84</v>
      </c>
      <c r="F38" s="2"/>
    </row>
    <row r="39" spans="1:6" ht="75" x14ac:dyDescent="0.25">
      <c r="A39" s="85" t="s">
        <v>20</v>
      </c>
      <c r="B39" s="87">
        <v>247</v>
      </c>
      <c r="C39" s="87">
        <v>223</v>
      </c>
      <c r="D39" s="3">
        <f t="shared" si="0"/>
        <v>62000</v>
      </c>
      <c r="E39" s="1">
        <v>62000</v>
      </c>
      <c r="F39" s="2"/>
    </row>
    <row r="40" spans="1:6" ht="75" x14ac:dyDescent="0.25">
      <c r="A40" s="85" t="s">
        <v>21</v>
      </c>
      <c r="B40" s="87">
        <v>244</v>
      </c>
      <c r="C40" s="87">
        <v>223</v>
      </c>
      <c r="D40" s="3">
        <f t="shared" si="0"/>
        <v>7000</v>
      </c>
      <c r="E40" s="1">
        <v>7000</v>
      </c>
      <c r="F40" s="2"/>
    </row>
    <row r="41" spans="1:6" ht="56.25" x14ac:dyDescent="0.25">
      <c r="A41" s="85" t="s">
        <v>22</v>
      </c>
      <c r="B41" s="87">
        <v>244</v>
      </c>
      <c r="C41" s="87">
        <v>223</v>
      </c>
      <c r="D41" s="3">
        <f t="shared" si="0"/>
        <v>6000</v>
      </c>
      <c r="E41" s="1">
        <v>6000</v>
      </c>
      <c r="F41" s="2"/>
    </row>
    <row r="42" spans="1:6" ht="56.25" x14ac:dyDescent="0.25">
      <c r="A42" s="110" t="s">
        <v>271</v>
      </c>
      <c r="B42" s="111">
        <v>244</v>
      </c>
      <c r="C42" s="111">
        <v>223</v>
      </c>
      <c r="D42" s="3">
        <f>SUM(E42:F42)</f>
        <v>2000</v>
      </c>
      <c r="E42" s="1">
        <v>2000</v>
      </c>
      <c r="F42" s="2"/>
    </row>
    <row r="43" spans="1:6" ht="143.44999999999999" customHeight="1" x14ac:dyDescent="0.25">
      <c r="A43" s="85" t="s">
        <v>23</v>
      </c>
      <c r="B43" s="87">
        <v>244</v>
      </c>
      <c r="C43" s="87">
        <v>223</v>
      </c>
      <c r="D43" s="3">
        <f t="shared" si="0"/>
        <v>0</v>
      </c>
      <c r="E43" s="1"/>
      <c r="F43" s="2"/>
    </row>
    <row r="44" spans="1:6" ht="56.25" x14ac:dyDescent="0.25">
      <c r="A44" s="85" t="s">
        <v>24</v>
      </c>
      <c r="B44" s="87" t="s">
        <v>5</v>
      </c>
      <c r="C44" s="87">
        <v>225</v>
      </c>
      <c r="D44" s="1">
        <f>D45+D46</f>
        <v>90000</v>
      </c>
      <c r="E44" s="1">
        <f>SUM(E45:E46)</f>
        <v>90000</v>
      </c>
      <c r="F44" s="2">
        <f>F45+F46</f>
        <v>0</v>
      </c>
    </row>
    <row r="45" spans="1:6" ht="18.75" x14ac:dyDescent="0.25">
      <c r="A45" s="130" t="s">
        <v>6</v>
      </c>
      <c r="B45" s="87">
        <v>243</v>
      </c>
      <c r="C45" s="87">
        <v>225</v>
      </c>
      <c r="D45" s="3">
        <f t="shared" si="0"/>
        <v>0</v>
      </c>
      <c r="E45" s="1"/>
      <c r="F45" s="2"/>
    </row>
    <row r="46" spans="1:6" ht="18.75" x14ac:dyDescent="0.25">
      <c r="A46" s="130"/>
      <c r="B46" s="87">
        <v>244</v>
      </c>
      <c r="C46" s="87">
        <v>225</v>
      </c>
      <c r="D46" s="3">
        <f t="shared" si="0"/>
        <v>90000</v>
      </c>
      <c r="E46" s="1">
        <v>90000</v>
      </c>
      <c r="F46" s="2"/>
    </row>
    <row r="47" spans="1:6" ht="37.5" x14ac:dyDescent="0.25">
      <c r="A47" s="85" t="s">
        <v>58</v>
      </c>
      <c r="B47" s="87" t="s">
        <v>5</v>
      </c>
      <c r="C47" s="87">
        <v>226</v>
      </c>
      <c r="D47" s="3">
        <f t="shared" si="0"/>
        <v>120734.3</v>
      </c>
      <c r="E47" s="1">
        <f>E48+E49+E51+E52+E50</f>
        <v>120734.3</v>
      </c>
      <c r="F47" s="2">
        <f>F48+F49+F51+F52+F50</f>
        <v>0</v>
      </c>
    </row>
    <row r="48" spans="1:6" ht="18.75" x14ac:dyDescent="0.25">
      <c r="A48" s="130" t="s">
        <v>6</v>
      </c>
      <c r="B48" s="87">
        <v>112</v>
      </c>
      <c r="C48" s="87">
        <v>226</v>
      </c>
      <c r="D48" s="3">
        <f t="shared" si="0"/>
        <v>0</v>
      </c>
      <c r="E48" s="1"/>
      <c r="F48" s="2"/>
    </row>
    <row r="49" spans="1:6" ht="18.75" x14ac:dyDescent="0.25">
      <c r="A49" s="130"/>
      <c r="B49" s="87">
        <v>113</v>
      </c>
      <c r="C49" s="87">
        <v>226</v>
      </c>
      <c r="D49" s="3">
        <f t="shared" si="0"/>
        <v>0</v>
      </c>
      <c r="E49" s="1"/>
      <c r="F49" s="2"/>
    </row>
    <row r="50" spans="1:6" ht="18.75" x14ac:dyDescent="0.25">
      <c r="A50" s="130"/>
      <c r="B50" s="87">
        <v>119</v>
      </c>
      <c r="C50" s="87">
        <v>226</v>
      </c>
      <c r="D50" s="3">
        <f t="shared" si="0"/>
        <v>0</v>
      </c>
      <c r="E50" s="1"/>
      <c r="F50" s="2"/>
    </row>
    <row r="51" spans="1:6" ht="18.75" x14ac:dyDescent="0.25">
      <c r="A51" s="130"/>
      <c r="B51" s="87">
        <v>243</v>
      </c>
      <c r="C51" s="87">
        <v>226</v>
      </c>
      <c r="D51" s="3">
        <f t="shared" si="0"/>
        <v>0</v>
      </c>
      <c r="E51" s="1"/>
      <c r="F51" s="2"/>
    </row>
    <row r="52" spans="1:6" ht="18.75" x14ac:dyDescent="0.25">
      <c r="A52" s="130"/>
      <c r="B52" s="87">
        <v>244</v>
      </c>
      <c r="C52" s="87">
        <v>226</v>
      </c>
      <c r="D52" s="3">
        <f>SUM(E52:F52)</f>
        <v>120734.3</v>
      </c>
      <c r="E52" s="1">
        <v>120734.3</v>
      </c>
      <c r="F52" s="2"/>
    </row>
    <row r="53" spans="1:6" ht="18.75" x14ac:dyDescent="0.25">
      <c r="A53" s="85" t="s">
        <v>25</v>
      </c>
      <c r="B53" s="87">
        <v>244</v>
      </c>
      <c r="C53" s="87">
        <v>227</v>
      </c>
      <c r="D53" s="3">
        <f t="shared" si="0"/>
        <v>0</v>
      </c>
      <c r="E53" s="1"/>
      <c r="F53" s="2"/>
    </row>
    <row r="54" spans="1:6" ht="37.5" x14ac:dyDescent="0.25">
      <c r="A54" s="85" t="s">
        <v>26</v>
      </c>
      <c r="B54" s="87" t="s">
        <v>5</v>
      </c>
      <c r="C54" s="87">
        <v>260</v>
      </c>
      <c r="D54" s="3">
        <f t="shared" si="0"/>
        <v>0</v>
      </c>
      <c r="E54" s="1">
        <f>E55+E56+E59</f>
        <v>0</v>
      </c>
      <c r="F54" s="2">
        <f>F55+F56+F59</f>
        <v>0</v>
      </c>
    </row>
    <row r="55" spans="1:6" ht="112.5" x14ac:dyDescent="0.25">
      <c r="A55" s="85" t="s">
        <v>27</v>
      </c>
      <c r="B55" s="87">
        <v>321</v>
      </c>
      <c r="C55" s="87">
        <v>264</v>
      </c>
      <c r="D55" s="3">
        <f t="shared" si="0"/>
        <v>0</v>
      </c>
      <c r="E55" s="1"/>
      <c r="F55" s="2"/>
    </row>
    <row r="56" spans="1:6" ht="93.75" x14ac:dyDescent="0.25">
      <c r="A56" s="85" t="s">
        <v>28</v>
      </c>
      <c r="B56" s="87" t="s">
        <v>5</v>
      </c>
      <c r="C56" s="87">
        <v>266</v>
      </c>
      <c r="D56" s="3">
        <f t="shared" si="0"/>
        <v>0</v>
      </c>
      <c r="E56" s="1">
        <f t="shared" ref="E56:F56" si="2">E57+E58</f>
        <v>0</v>
      </c>
      <c r="F56" s="2">
        <f t="shared" si="2"/>
        <v>0</v>
      </c>
    </row>
    <row r="57" spans="1:6" ht="18.75" x14ac:dyDescent="0.25">
      <c r="A57" s="130" t="s">
        <v>6</v>
      </c>
      <c r="B57" s="87">
        <v>111</v>
      </c>
      <c r="C57" s="87">
        <v>266</v>
      </c>
      <c r="D57" s="3">
        <f>SUM(E57:F57)</f>
        <v>0</v>
      </c>
      <c r="E57" s="1"/>
      <c r="F57" s="2"/>
    </row>
    <row r="58" spans="1:6" ht="18.75" x14ac:dyDescent="0.25">
      <c r="A58" s="130"/>
      <c r="B58" s="87">
        <v>112</v>
      </c>
      <c r="C58" s="87">
        <v>266</v>
      </c>
      <c r="D58" s="3">
        <f t="shared" si="0"/>
        <v>0</v>
      </c>
      <c r="E58" s="1"/>
      <c r="F58" s="2"/>
    </row>
    <row r="59" spans="1:6" ht="75" x14ac:dyDescent="0.25">
      <c r="A59" s="85" t="s">
        <v>29</v>
      </c>
      <c r="B59" s="87">
        <v>112</v>
      </c>
      <c r="C59" s="87">
        <v>267</v>
      </c>
      <c r="D59" s="3">
        <f t="shared" si="0"/>
        <v>0</v>
      </c>
      <c r="E59" s="1"/>
      <c r="F59" s="2"/>
    </row>
    <row r="60" spans="1:6" ht="18.75" x14ac:dyDescent="0.25">
      <c r="A60" s="85" t="s">
        <v>30</v>
      </c>
      <c r="B60" s="87" t="s">
        <v>5</v>
      </c>
      <c r="C60" s="87">
        <v>290</v>
      </c>
      <c r="D60" s="3">
        <f t="shared" si="0"/>
        <v>0</v>
      </c>
      <c r="E60" s="1">
        <f>E62+E66+E67+E68+E69+E75</f>
        <v>0</v>
      </c>
      <c r="F60" s="2">
        <f>F62+F66+F67+F68+F69+F75</f>
        <v>0</v>
      </c>
    </row>
    <row r="61" spans="1:6" ht="18.75" x14ac:dyDescent="0.25">
      <c r="A61" s="85" t="s">
        <v>9</v>
      </c>
      <c r="B61" s="87"/>
      <c r="C61" s="87"/>
      <c r="D61" s="3">
        <f t="shared" si="0"/>
        <v>0</v>
      </c>
      <c r="E61" s="1"/>
      <c r="F61" s="2"/>
    </row>
    <row r="62" spans="1:6" ht="37.5" x14ac:dyDescent="0.25">
      <c r="A62" s="85" t="s">
        <v>31</v>
      </c>
      <c r="B62" s="87" t="s">
        <v>5</v>
      </c>
      <c r="C62" s="87">
        <v>291</v>
      </c>
      <c r="D62" s="3">
        <f t="shared" si="0"/>
        <v>0</v>
      </c>
      <c r="E62" s="1">
        <f t="shared" ref="E62:F62" si="3">E63+E64+E65</f>
        <v>0</v>
      </c>
      <c r="F62" s="2">
        <f t="shared" si="3"/>
        <v>0</v>
      </c>
    </row>
    <row r="63" spans="1:6" ht="18.75" x14ac:dyDescent="0.25">
      <c r="A63" s="130" t="s">
        <v>6</v>
      </c>
      <c r="B63" s="87">
        <v>851</v>
      </c>
      <c r="C63" s="87">
        <v>291</v>
      </c>
      <c r="D63" s="3">
        <f t="shared" si="0"/>
        <v>0</v>
      </c>
      <c r="E63" s="1"/>
      <c r="F63" s="2"/>
    </row>
    <row r="64" spans="1:6" ht="18.75" x14ac:dyDescent="0.25">
      <c r="A64" s="130"/>
      <c r="B64" s="87">
        <v>852</v>
      </c>
      <c r="C64" s="87">
        <v>291</v>
      </c>
      <c r="D64" s="3">
        <f t="shared" si="0"/>
        <v>0</v>
      </c>
      <c r="E64" s="1"/>
      <c r="F64" s="2"/>
    </row>
    <row r="65" spans="1:6" ht="18.75" x14ac:dyDescent="0.25">
      <c r="A65" s="130"/>
      <c r="B65" s="87">
        <v>853</v>
      </c>
      <c r="C65" s="87">
        <v>291</v>
      </c>
      <c r="D65" s="3">
        <f t="shared" si="0"/>
        <v>0</v>
      </c>
      <c r="E65" s="1"/>
      <c r="F65" s="2"/>
    </row>
    <row r="66" spans="1:6" ht="112.5" x14ac:dyDescent="0.25">
      <c r="A66" s="85" t="s">
        <v>32</v>
      </c>
      <c r="B66" s="87">
        <v>853</v>
      </c>
      <c r="C66" s="87">
        <v>292</v>
      </c>
      <c r="D66" s="3">
        <f t="shared" si="0"/>
        <v>0</v>
      </c>
      <c r="E66" s="1"/>
      <c r="F66" s="2">
        <v>0</v>
      </c>
    </row>
    <row r="67" spans="1:6" ht="131.25" x14ac:dyDescent="0.25">
      <c r="A67" s="85" t="s">
        <v>33</v>
      </c>
      <c r="B67" s="87">
        <v>853</v>
      </c>
      <c r="C67" s="87">
        <v>293</v>
      </c>
      <c r="D67" s="3">
        <f t="shared" si="0"/>
        <v>0</v>
      </c>
      <c r="E67" s="1"/>
      <c r="F67" s="2">
        <v>0</v>
      </c>
    </row>
    <row r="68" spans="1:6" ht="57" customHeight="1" x14ac:dyDescent="0.25">
      <c r="A68" s="85" t="s">
        <v>148</v>
      </c>
      <c r="B68" s="87">
        <v>853</v>
      </c>
      <c r="C68" s="87">
        <v>295</v>
      </c>
      <c r="D68" s="3">
        <f t="shared" si="0"/>
        <v>0</v>
      </c>
      <c r="E68" s="1"/>
      <c r="F68" s="2">
        <v>0</v>
      </c>
    </row>
    <row r="69" spans="1:6" ht="56.25" x14ac:dyDescent="0.25">
      <c r="A69" s="85" t="s">
        <v>34</v>
      </c>
      <c r="B69" s="87" t="s">
        <v>5</v>
      </c>
      <c r="C69" s="87">
        <v>296</v>
      </c>
      <c r="D69" s="3">
        <f t="shared" si="0"/>
        <v>0</v>
      </c>
      <c r="E69" s="1">
        <f t="shared" ref="E69:F69" si="4">E70+E71+E72+E73+E74</f>
        <v>0</v>
      </c>
      <c r="F69" s="2">
        <f t="shared" si="4"/>
        <v>0</v>
      </c>
    </row>
    <row r="70" spans="1:6" ht="18.75" x14ac:dyDescent="0.25">
      <c r="A70" s="130" t="s">
        <v>6</v>
      </c>
      <c r="B70" s="87">
        <v>244</v>
      </c>
      <c r="C70" s="87">
        <v>296</v>
      </c>
      <c r="D70" s="3">
        <f t="shared" si="0"/>
        <v>0</v>
      </c>
      <c r="E70" s="1"/>
      <c r="F70" s="2"/>
    </row>
    <row r="71" spans="1:6" ht="18.75" x14ac:dyDescent="0.25">
      <c r="A71" s="130"/>
      <c r="B71" s="87">
        <v>340</v>
      </c>
      <c r="C71" s="87">
        <v>296</v>
      </c>
      <c r="D71" s="3">
        <f t="shared" si="0"/>
        <v>0</v>
      </c>
      <c r="E71" s="1"/>
      <c r="F71" s="2"/>
    </row>
    <row r="72" spans="1:6" ht="18.75" x14ac:dyDescent="0.25">
      <c r="A72" s="130"/>
      <c r="B72" s="87">
        <v>350</v>
      </c>
      <c r="C72" s="87">
        <v>296</v>
      </c>
      <c r="D72" s="3">
        <f t="shared" si="0"/>
        <v>0</v>
      </c>
      <c r="E72" s="1"/>
      <c r="F72" s="2"/>
    </row>
    <row r="73" spans="1:6" ht="18.75" x14ac:dyDescent="0.25">
      <c r="A73" s="130"/>
      <c r="B73" s="87">
        <v>360</v>
      </c>
      <c r="C73" s="87">
        <v>296</v>
      </c>
      <c r="D73" s="3">
        <f t="shared" si="0"/>
        <v>0</v>
      </c>
      <c r="E73" s="1"/>
      <c r="F73" s="2"/>
    </row>
    <row r="74" spans="1:6" ht="18.75" x14ac:dyDescent="0.25">
      <c r="A74" s="130"/>
      <c r="B74" s="87">
        <v>853</v>
      </c>
      <c r="C74" s="87">
        <v>296</v>
      </c>
      <c r="D74" s="3">
        <f t="shared" ref="D74:D95" si="5">E74+F74</f>
        <v>0</v>
      </c>
      <c r="E74" s="1"/>
      <c r="F74" s="2"/>
    </row>
    <row r="75" spans="1:6" ht="56.25" x14ac:dyDescent="0.25">
      <c r="A75" s="85" t="s">
        <v>35</v>
      </c>
      <c r="B75" s="87" t="s">
        <v>5</v>
      </c>
      <c r="C75" s="87">
        <v>297</v>
      </c>
      <c r="D75" s="3">
        <f t="shared" si="5"/>
        <v>0</v>
      </c>
      <c r="E75" s="1">
        <f t="shared" ref="E75:F75" si="6">E76+E77</f>
        <v>0</v>
      </c>
      <c r="F75" s="2">
        <f t="shared" si="6"/>
        <v>0</v>
      </c>
    </row>
    <row r="76" spans="1:6" ht="18.75" x14ac:dyDescent="0.25">
      <c r="A76" s="130" t="s">
        <v>6</v>
      </c>
      <c r="B76" s="87">
        <v>244</v>
      </c>
      <c r="C76" s="87">
        <v>297</v>
      </c>
      <c r="D76" s="3">
        <f t="shared" si="5"/>
        <v>0</v>
      </c>
      <c r="E76" s="1"/>
      <c r="F76" s="2"/>
    </row>
    <row r="77" spans="1:6" ht="18.75" x14ac:dyDescent="0.25">
      <c r="A77" s="130"/>
      <c r="B77" s="87">
        <v>853</v>
      </c>
      <c r="C77" s="87">
        <v>297</v>
      </c>
      <c r="D77" s="3">
        <f t="shared" si="5"/>
        <v>0</v>
      </c>
      <c r="E77" s="1"/>
      <c r="F77" s="2"/>
    </row>
    <row r="78" spans="1:6" ht="56.25" x14ac:dyDescent="0.25">
      <c r="A78" s="85" t="s">
        <v>59</v>
      </c>
      <c r="B78" s="87" t="s">
        <v>5</v>
      </c>
      <c r="C78" s="87">
        <v>300</v>
      </c>
      <c r="D78" s="3">
        <f t="shared" si="5"/>
        <v>106000</v>
      </c>
      <c r="E78" s="1">
        <f>E80+E82+E81</f>
        <v>106000</v>
      </c>
      <c r="F78" s="2">
        <f>F80+F82+F81</f>
        <v>0</v>
      </c>
    </row>
    <row r="79" spans="1:6" ht="14.45" customHeight="1" x14ac:dyDescent="0.25">
      <c r="A79" s="85" t="s">
        <v>9</v>
      </c>
      <c r="B79" s="87"/>
      <c r="C79" s="87"/>
      <c r="D79" s="3"/>
      <c r="E79" s="1"/>
      <c r="F79" s="2"/>
    </row>
    <row r="80" spans="1:6" ht="56.25" x14ac:dyDescent="0.25">
      <c r="A80" s="85" t="s">
        <v>36</v>
      </c>
      <c r="B80" s="87">
        <v>244</v>
      </c>
      <c r="C80" s="87">
        <v>310</v>
      </c>
      <c r="D80" s="3">
        <f t="shared" si="5"/>
        <v>0</v>
      </c>
      <c r="E80" s="1"/>
      <c r="F80" s="2"/>
    </row>
    <row r="81" spans="1:6" ht="75" x14ac:dyDescent="0.25">
      <c r="A81" s="85" t="s">
        <v>68</v>
      </c>
      <c r="B81" s="87">
        <v>244</v>
      </c>
      <c r="C81" s="87">
        <v>320</v>
      </c>
      <c r="D81" s="3">
        <f t="shared" si="5"/>
        <v>0</v>
      </c>
      <c r="E81" s="1"/>
      <c r="F81" s="2"/>
    </row>
    <row r="82" spans="1:6" ht="75" x14ac:dyDescent="0.25">
      <c r="A82" s="85" t="s">
        <v>60</v>
      </c>
      <c r="B82" s="87" t="s">
        <v>5</v>
      </c>
      <c r="C82" s="87">
        <v>340</v>
      </c>
      <c r="D82" s="3">
        <f t="shared" si="5"/>
        <v>106000</v>
      </c>
      <c r="E82" s="1">
        <v>106000</v>
      </c>
      <c r="F82" s="2">
        <f>F84+F85+F86+F87+F88+F89+F90</f>
        <v>0</v>
      </c>
    </row>
    <row r="83" spans="1:6" ht="18.75" x14ac:dyDescent="0.25">
      <c r="A83" s="85" t="s">
        <v>6</v>
      </c>
      <c r="B83" s="87"/>
      <c r="C83" s="87"/>
      <c r="D83" s="3"/>
      <c r="E83" s="1"/>
      <c r="F83" s="2"/>
    </row>
    <row r="84" spans="1:6" ht="131.25" x14ac:dyDescent="0.25">
      <c r="A84" s="85" t="s">
        <v>37</v>
      </c>
      <c r="B84" s="87">
        <v>244</v>
      </c>
      <c r="C84" s="87">
        <v>341</v>
      </c>
      <c r="D84" s="3">
        <f t="shared" si="5"/>
        <v>0</v>
      </c>
      <c r="E84" s="1"/>
      <c r="F84" s="2"/>
    </row>
    <row r="85" spans="1:6" ht="56.25" x14ac:dyDescent="0.25">
      <c r="A85" s="85" t="s">
        <v>38</v>
      </c>
      <c r="B85" s="87">
        <v>244</v>
      </c>
      <c r="C85" s="87">
        <v>342</v>
      </c>
      <c r="D85" s="3">
        <f t="shared" si="5"/>
        <v>0</v>
      </c>
      <c r="E85" s="1"/>
      <c r="F85" s="2"/>
    </row>
    <row r="86" spans="1:6" ht="75" x14ac:dyDescent="0.25">
      <c r="A86" s="85" t="s">
        <v>39</v>
      </c>
      <c r="B86" s="87">
        <v>244</v>
      </c>
      <c r="C86" s="87">
        <v>343</v>
      </c>
      <c r="D86" s="3">
        <f t="shared" si="5"/>
        <v>0</v>
      </c>
      <c r="E86" s="1"/>
      <c r="F86" s="2"/>
    </row>
    <row r="87" spans="1:6" ht="75" x14ac:dyDescent="0.25">
      <c r="A87" s="85" t="s">
        <v>40</v>
      </c>
      <c r="B87" s="87">
        <v>244</v>
      </c>
      <c r="C87" s="87">
        <v>344</v>
      </c>
      <c r="D87" s="3">
        <f t="shared" si="5"/>
        <v>0</v>
      </c>
      <c r="E87" s="1"/>
      <c r="F87" s="2"/>
    </row>
    <row r="88" spans="1:6" ht="56.25" x14ac:dyDescent="0.25">
      <c r="A88" s="85" t="s">
        <v>41</v>
      </c>
      <c r="B88" s="87">
        <v>244</v>
      </c>
      <c r="C88" s="87">
        <v>345</v>
      </c>
      <c r="D88" s="3">
        <f t="shared" si="5"/>
        <v>0</v>
      </c>
      <c r="E88" s="1"/>
      <c r="F88" s="2"/>
    </row>
    <row r="89" spans="1:6" ht="75" x14ac:dyDescent="0.25">
      <c r="A89" s="85" t="s">
        <v>42</v>
      </c>
      <c r="B89" s="87">
        <v>244</v>
      </c>
      <c r="C89" s="87">
        <v>346</v>
      </c>
      <c r="D89" s="3">
        <f t="shared" si="5"/>
        <v>106000</v>
      </c>
      <c r="E89" s="1">
        <v>106000</v>
      </c>
      <c r="F89" s="2"/>
    </row>
    <row r="90" spans="1:6" ht="112.5" x14ac:dyDescent="0.25">
      <c r="A90" s="85" t="s">
        <v>43</v>
      </c>
      <c r="B90" s="87">
        <v>244</v>
      </c>
      <c r="C90" s="87">
        <v>349</v>
      </c>
      <c r="D90" s="3">
        <f t="shared" si="5"/>
        <v>0</v>
      </c>
      <c r="E90" s="1"/>
      <c r="F90" s="2"/>
    </row>
    <row r="91" spans="1:6" ht="56.25" x14ac:dyDescent="0.25">
      <c r="A91" s="85" t="s">
        <v>67</v>
      </c>
      <c r="B91" s="87" t="s">
        <v>5</v>
      </c>
      <c r="C91" s="87" t="s">
        <v>5</v>
      </c>
      <c r="D91" s="3">
        <f t="shared" si="5"/>
        <v>0</v>
      </c>
      <c r="E91" s="1">
        <f t="shared" ref="E91:F91" si="7">E93+E94+E95</f>
        <v>0</v>
      </c>
      <c r="F91" s="2">
        <f t="shared" si="7"/>
        <v>0</v>
      </c>
    </row>
    <row r="92" spans="1:6" ht="18.75" x14ac:dyDescent="0.25">
      <c r="A92" s="85" t="s">
        <v>6</v>
      </c>
      <c r="B92" s="87"/>
      <c r="C92" s="87"/>
      <c r="D92" s="3"/>
      <c r="E92" s="1"/>
      <c r="F92" s="2"/>
    </row>
    <row r="93" spans="1:6" ht="25.15" customHeight="1" x14ac:dyDescent="0.25">
      <c r="A93" s="85" t="s">
        <v>181</v>
      </c>
      <c r="B93" s="87">
        <v>180</v>
      </c>
      <c r="C93" s="87" t="s">
        <v>5</v>
      </c>
      <c r="D93" s="3">
        <f t="shared" si="5"/>
        <v>0</v>
      </c>
      <c r="E93" s="1"/>
      <c r="F93" s="2"/>
    </row>
    <row r="94" spans="1:6" ht="56.25" x14ac:dyDescent="0.25">
      <c r="A94" s="85" t="s">
        <v>182</v>
      </c>
      <c r="B94" s="87">
        <v>180</v>
      </c>
      <c r="C94" s="87" t="s">
        <v>5</v>
      </c>
      <c r="D94" s="3">
        <f t="shared" si="5"/>
        <v>0</v>
      </c>
      <c r="E94" s="1"/>
      <c r="F94" s="2"/>
    </row>
    <row r="95" spans="1:6" ht="57" thickBot="1" x14ac:dyDescent="0.3">
      <c r="A95" s="29" t="s">
        <v>183</v>
      </c>
      <c r="B95" s="30">
        <v>180</v>
      </c>
      <c r="C95" s="30" t="s">
        <v>5</v>
      </c>
      <c r="D95" s="31">
        <f t="shared" si="5"/>
        <v>0</v>
      </c>
      <c r="E95" s="32"/>
      <c r="F95" s="76"/>
    </row>
    <row r="96" spans="1:6" ht="18.600000000000001" customHeight="1" x14ac:dyDescent="0.25">
      <c r="A96" s="12"/>
      <c r="B96" s="16"/>
      <c r="C96" s="16"/>
      <c r="D96" s="33"/>
      <c r="E96" s="33"/>
      <c r="F96" s="33"/>
    </row>
    <row r="97" spans="1:6" x14ac:dyDescent="0.25">
      <c r="A97" s="9"/>
    </row>
    <row r="98" spans="1:6" ht="37.5" x14ac:dyDescent="0.3">
      <c r="A98" s="26" t="s">
        <v>52</v>
      </c>
      <c r="B98" s="132"/>
      <c r="C98" s="132"/>
      <c r="D98" s="8"/>
      <c r="E98" s="132" t="s">
        <v>247</v>
      </c>
      <c r="F98" s="132"/>
    </row>
    <row r="99" spans="1:6" ht="18.75" x14ac:dyDescent="0.3">
      <c r="A99" s="26"/>
      <c r="B99" s="139" t="s">
        <v>53</v>
      </c>
      <c r="C99" s="139"/>
      <c r="D99" s="8"/>
      <c r="E99" s="139" t="s">
        <v>54</v>
      </c>
      <c r="F99" s="139"/>
    </row>
    <row r="100" spans="1:6" ht="18.75" x14ac:dyDescent="0.3">
      <c r="A100" s="26"/>
      <c r="B100" s="8"/>
      <c r="C100" s="8"/>
      <c r="D100" s="8"/>
      <c r="E100" s="8"/>
      <c r="F100" s="8"/>
    </row>
    <row r="101" spans="1:6" ht="37.5" x14ac:dyDescent="0.3">
      <c r="A101" s="26" t="s">
        <v>55</v>
      </c>
      <c r="B101" s="132"/>
      <c r="C101" s="132"/>
      <c r="D101" s="8"/>
      <c r="E101" s="132"/>
      <c r="F101" s="132"/>
    </row>
    <row r="102" spans="1:6" ht="18.75" x14ac:dyDescent="0.3">
      <c r="A102" s="26"/>
      <c r="B102" s="139" t="s">
        <v>53</v>
      </c>
      <c r="C102" s="139"/>
      <c r="D102" s="8"/>
      <c r="E102" s="139" t="s">
        <v>54</v>
      </c>
      <c r="F102" s="139"/>
    </row>
    <row r="103" spans="1:6" ht="18.75" x14ac:dyDescent="0.3">
      <c r="A103" s="26"/>
      <c r="B103" s="39"/>
      <c r="C103" s="39"/>
      <c r="D103" s="8"/>
      <c r="E103" s="39"/>
      <c r="F103" s="39"/>
    </row>
    <row r="104" spans="1:6" ht="18.75" x14ac:dyDescent="0.3">
      <c r="A104" s="26" t="s">
        <v>56</v>
      </c>
      <c r="B104" s="132"/>
      <c r="C104" s="132"/>
      <c r="D104" s="8"/>
      <c r="E104" s="132"/>
      <c r="F104" s="132"/>
    </row>
    <row r="105" spans="1:6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6" ht="18.75" x14ac:dyDescent="0.3">
      <c r="A106" s="26" t="s">
        <v>57</v>
      </c>
      <c r="B106" s="8"/>
      <c r="C106" s="8"/>
      <c r="D106" s="8"/>
      <c r="E106" s="8"/>
      <c r="F106" s="8"/>
    </row>
    <row r="107" spans="1:6" ht="21" customHeight="1" x14ac:dyDescent="0.3">
      <c r="A107" s="140" t="s">
        <v>283</v>
      </c>
      <c r="B107" s="140"/>
      <c r="C107" s="8"/>
      <c r="D107" s="8"/>
      <c r="E107" s="8"/>
      <c r="F107" s="8"/>
    </row>
  </sheetData>
  <mergeCells count="29">
    <mergeCell ref="A107:B107"/>
    <mergeCell ref="B102:C102"/>
    <mergeCell ref="E102:F102"/>
    <mergeCell ref="B104:C104"/>
    <mergeCell ref="E104:F104"/>
    <mergeCell ref="B105:C105"/>
    <mergeCell ref="E105:F105"/>
    <mergeCell ref="E98:F98"/>
    <mergeCell ref="B99:C99"/>
    <mergeCell ref="E99:F99"/>
    <mergeCell ref="B101:C101"/>
    <mergeCell ref="E101:F101"/>
    <mergeCell ref="A76:A77"/>
    <mergeCell ref="B98:C98"/>
    <mergeCell ref="A5:A6"/>
    <mergeCell ref="B5:B6"/>
    <mergeCell ref="C5:C6"/>
    <mergeCell ref="A33:A34"/>
    <mergeCell ref="A45:A46"/>
    <mergeCell ref="A48:A52"/>
    <mergeCell ref="A57:A58"/>
    <mergeCell ref="A63:A65"/>
    <mergeCell ref="A27:A28"/>
    <mergeCell ref="D5:D6"/>
    <mergeCell ref="E5:F5"/>
    <mergeCell ref="A1:F1"/>
    <mergeCell ref="A2:F2"/>
    <mergeCell ref="A70:A74"/>
    <mergeCell ref="B3:F3"/>
  </mergeCells>
  <pageMargins left="1.3779527559055118" right="0.39370078740157483" top="0.98425196850393704" bottom="0.78740157480314965" header="0.31496062992125984" footer="0.31496062992125984"/>
  <pageSetup paperSize="9" scale="71" firstPageNumber="13" orientation="portrait" useFirstPageNumber="1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3"/>
  <sheetViews>
    <sheetView topLeftCell="A106" zoomScaleNormal="100" workbookViewId="0">
      <selection activeCell="E107" sqref="E107:F107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6" width="17.7109375" style="5" customWidth="1"/>
    <col min="7" max="7" width="8.85546875" style="5"/>
    <col min="8" max="8" width="9.85546875" style="5" bestFit="1" customWidth="1"/>
    <col min="9" max="11" width="12.28515625" style="5" bestFit="1" customWidth="1"/>
    <col min="12" max="16384" width="8.85546875" style="5"/>
  </cols>
  <sheetData>
    <row r="1" spans="1:11" ht="18.75" x14ac:dyDescent="0.25">
      <c r="A1" s="129" t="s">
        <v>178</v>
      </c>
      <c r="B1" s="129"/>
      <c r="C1" s="129"/>
      <c r="D1" s="129"/>
      <c r="E1" s="129"/>
      <c r="F1" s="129"/>
    </row>
    <row r="2" spans="1:11" ht="18.75" x14ac:dyDescent="0.25">
      <c r="A2" s="129" t="s">
        <v>289</v>
      </c>
      <c r="B2" s="129"/>
      <c r="C2" s="129"/>
      <c r="D2" s="129"/>
      <c r="E2" s="129"/>
      <c r="F2" s="129"/>
    </row>
    <row r="3" spans="1:11" ht="15.75" x14ac:dyDescent="0.25">
      <c r="A3" s="27"/>
      <c r="B3" s="131" t="s">
        <v>243</v>
      </c>
      <c r="C3" s="131"/>
      <c r="D3" s="131"/>
      <c r="E3" s="131"/>
      <c r="F3" s="131"/>
    </row>
    <row r="4" spans="1:11" ht="19.5" thickBot="1" x14ac:dyDescent="0.3">
      <c r="A4" s="4"/>
      <c r="F4" s="4" t="s">
        <v>51</v>
      </c>
    </row>
    <row r="5" spans="1:11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</v>
      </c>
      <c r="F5" s="128"/>
    </row>
    <row r="6" spans="1:11" ht="126.75" thickBot="1" x14ac:dyDescent="0.3">
      <c r="A6" s="134"/>
      <c r="B6" s="127"/>
      <c r="C6" s="136"/>
      <c r="D6" s="127"/>
      <c r="E6" s="84" t="s">
        <v>3</v>
      </c>
      <c r="F6" s="34" t="s">
        <v>4</v>
      </c>
    </row>
    <row r="7" spans="1:11" ht="18.600000000000001" thickBot="1" x14ac:dyDescent="0.35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11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8"/>
    </row>
    <row r="9" spans="1:11" ht="56.25" x14ac:dyDescent="0.25">
      <c r="A9" s="85" t="s">
        <v>48</v>
      </c>
      <c r="B9" s="87" t="s">
        <v>5</v>
      </c>
      <c r="C9" s="87" t="s">
        <v>5</v>
      </c>
      <c r="D9" s="3">
        <f t="shared" ref="D9:D72" si="0">E9+F9</f>
        <v>0</v>
      </c>
      <c r="E9" s="3">
        <f>E8+E10-E25+E98</f>
        <v>0</v>
      </c>
      <c r="F9" s="28">
        <f>F8+F10-F25+F98</f>
        <v>0</v>
      </c>
    </row>
    <row r="10" spans="1:11" ht="18.75" x14ac:dyDescent="0.25">
      <c r="A10" s="85" t="s">
        <v>49</v>
      </c>
      <c r="B10" s="87" t="s">
        <v>5</v>
      </c>
      <c r="C10" s="87" t="s">
        <v>5</v>
      </c>
      <c r="D10" s="1">
        <f>E10+F10</f>
        <v>20000</v>
      </c>
      <c r="E10" s="1">
        <f>E12+E13+E14+E15+E16+E17+E21</f>
        <v>20000</v>
      </c>
      <c r="F10" s="2">
        <f>F12+F13+F14+F15+F16+F17+F21+F94</f>
        <v>0</v>
      </c>
      <c r="J10" s="41"/>
      <c r="K10" s="41"/>
    </row>
    <row r="11" spans="1:11" ht="18.75" x14ac:dyDescent="0.25">
      <c r="A11" s="85" t="s">
        <v>6</v>
      </c>
      <c r="B11" s="87"/>
      <c r="C11" s="87"/>
      <c r="D11" s="1"/>
      <c r="E11" s="1"/>
      <c r="F11" s="2"/>
      <c r="J11" s="41"/>
      <c r="K11" s="41"/>
    </row>
    <row r="12" spans="1:11" ht="37.5" x14ac:dyDescent="0.25">
      <c r="A12" s="85" t="s">
        <v>66</v>
      </c>
      <c r="B12" s="87">
        <v>120</v>
      </c>
      <c r="C12" s="87" t="s">
        <v>5</v>
      </c>
      <c r="D12" s="1">
        <f t="shared" si="0"/>
        <v>0</v>
      </c>
      <c r="E12" s="1"/>
      <c r="F12" s="2"/>
      <c r="J12" s="41"/>
      <c r="K12" s="41"/>
    </row>
    <row r="13" spans="1:11" ht="93.75" x14ac:dyDescent="0.25">
      <c r="A13" s="85" t="s">
        <v>65</v>
      </c>
      <c r="B13" s="87">
        <v>130</v>
      </c>
      <c r="C13" s="87" t="s">
        <v>5</v>
      </c>
      <c r="D13" s="1">
        <f t="shared" si="0"/>
        <v>20000</v>
      </c>
      <c r="E13" s="1">
        <v>20000</v>
      </c>
      <c r="F13" s="2"/>
      <c r="J13" s="41"/>
      <c r="K13" s="41"/>
    </row>
    <row r="14" spans="1:11" ht="93.75" x14ac:dyDescent="0.25">
      <c r="A14" s="85" t="s">
        <v>64</v>
      </c>
      <c r="B14" s="87">
        <v>140</v>
      </c>
      <c r="C14" s="87" t="s">
        <v>5</v>
      </c>
      <c r="D14" s="1">
        <f t="shared" si="0"/>
        <v>0</v>
      </c>
      <c r="E14" s="1"/>
      <c r="F14" s="2"/>
      <c r="J14" s="41"/>
      <c r="K14" s="41"/>
    </row>
    <row r="15" spans="1:11" ht="56.25" x14ac:dyDescent="0.25">
      <c r="A15" s="85" t="s">
        <v>63</v>
      </c>
      <c r="B15" s="87">
        <v>150</v>
      </c>
      <c r="C15" s="87" t="s">
        <v>5</v>
      </c>
      <c r="D15" s="1">
        <f t="shared" si="0"/>
        <v>0</v>
      </c>
      <c r="E15" s="1"/>
      <c r="F15" s="2"/>
    </row>
    <row r="16" spans="1:11" ht="18.75" x14ac:dyDescent="0.25">
      <c r="A16" s="85" t="s">
        <v>62</v>
      </c>
      <c r="B16" s="87">
        <v>180</v>
      </c>
      <c r="C16" s="87" t="s">
        <v>5</v>
      </c>
      <c r="D16" s="1">
        <f t="shared" si="0"/>
        <v>0</v>
      </c>
      <c r="E16" s="1"/>
      <c r="F16" s="2"/>
    </row>
    <row r="17" spans="1:6" ht="56.25" x14ac:dyDescent="0.25">
      <c r="A17" s="85" t="s">
        <v>61</v>
      </c>
      <c r="B17" s="87" t="s">
        <v>5</v>
      </c>
      <c r="C17" s="87" t="s">
        <v>5</v>
      </c>
      <c r="D17" s="1">
        <f t="shared" si="0"/>
        <v>0</v>
      </c>
      <c r="E17" s="1">
        <f t="shared" ref="E17:F17" si="1">E19+E20</f>
        <v>0</v>
      </c>
      <c r="F17" s="2">
        <f t="shared" si="1"/>
        <v>0</v>
      </c>
    </row>
    <row r="18" spans="1:6" ht="18.75" x14ac:dyDescent="0.25">
      <c r="A18" s="85" t="s">
        <v>6</v>
      </c>
      <c r="B18" s="87"/>
      <c r="C18" s="87"/>
      <c r="D18" s="1"/>
      <c r="E18" s="1"/>
      <c r="F18" s="2"/>
    </row>
    <row r="19" spans="1:6" ht="37.5" x14ac:dyDescent="0.25">
      <c r="A19" s="85" t="s">
        <v>71</v>
      </c>
      <c r="B19" s="87">
        <v>410</v>
      </c>
      <c r="C19" s="87" t="s">
        <v>5</v>
      </c>
      <c r="D19" s="1">
        <f t="shared" si="0"/>
        <v>0</v>
      </c>
      <c r="E19" s="1"/>
      <c r="F19" s="2"/>
    </row>
    <row r="20" spans="1:6" ht="56.25" x14ac:dyDescent="0.25">
      <c r="A20" s="85" t="s">
        <v>72</v>
      </c>
      <c r="B20" s="87">
        <v>440</v>
      </c>
      <c r="C20" s="87" t="s">
        <v>5</v>
      </c>
      <c r="D20" s="1">
        <f t="shared" si="0"/>
        <v>0</v>
      </c>
      <c r="E20" s="1"/>
      <c r="F20" s="2"/>
    </row>
    <row r="21" spans="1:6" ht="37.5" x14ac:dyDescent="0.25">
      <c r="A21" s="85" t="s">
        <v>50</v>
      </c>
      <c r="B21" s="87" t="s">
        <v>5</v>
      </c>
      <c r="C21" s="87" t="s">
        <v>5</v>
      </c>
      <c r="D21" s="1">
        <f t="shared" si="0"/>
        <v>0</v>
      </c>
      <c r="E21" s="1">
        <f t="shared" ref="E21:F21" si="2">E23+E24</f>
        <v>0</v>
      </c>
      <c r="F21" s="2">
        <f t="shared" si="2"/>
        <v>0</v>
      </c>
    </row>
    <row r="22" spans="1:6" ht="18.75" x14ac:dyDescent="0.25">
      <c r="A22" s="85" t="s">
        <v>9</v>
      </c>
      <c r="B22" s="87"/>
      <c r="C22" s="87"/>
      <c r="D22" s="1"/>
      <c r="E22" s="1"/>
      <c r="F22" s="2"/>
    </row>
    <row r="23" spans="1:6" ht="131.25" x14ac:dyDescent="0.25">
      <c r="A23" s="85" t="s">
        <v>70</v>
      </c>
      <c r="B23" s="87">
        <v>510</v>
      </c>
      <c r="C23" s="87" t="s">
        <v>5</v>
      </c>
      <c r="D23" s="1">
        <f t="shared" si="0"/>
        <v>0</v>
      </c>
      <c r="E23" s="1"/>
      <c r="F23" s="2"/>
    </row>
    <row r="24" spans="1:6" ht="150" x14ac:dyDescent="0.25">
      <c r="A24" s="85" t="s">
        <v>242</v>
      </c>
      <c r="B24" s="87">
        <v>510</v>
      </c>
      <c r="C24" s="87" t="s">
        <v>5</v>
      </c>
      <c r="D24" s="1">
        <f t="shared" si="0"/>
        <v>0</v>
      </c>
      <c r="E24" s="1"/>
      <c r="F24" s="2"/>
    </row>
    <row r="25" spans="1:6" ht="18.75" x14ac:dyDescent="0.25">
      <c r="A25" s="85" t="s">
        <v>7</v>
      </c>
      <c r="B25" s="87" t="s">
        <v>5</v>
      </c>
      <c r="C25" s="87">
        <v>900</v>
      </c>
      <c r="D25" s="3">
        <f t="shared" si="0"/>
        <v>20000</v>
      </c>
      <c r="E25" s="1">
        <f>E27+E85</f>
        <v>20000</v>
      </c>
      <c r="F25" s="2">
        <f>F27+F85</f>
        <v>0</v>
      </c>
    </row>
    <row r="26" spans="1:6" ht="18.75" x14ac:dyDescent="0.25">
      <c r="A26" s="85" t="s">
        <v>6</v>
      </c>
      <c r="B26" s="87"/>
      <c r="C26" s="87"/>
      <c r="D26" s="3"/>
      <c r="E26" s="1"/>
      <c r="F26" s="2"/>
    </row>
    <row r="27" spans="1:6" ht="18.75" x14ac:dyDescent="0.25">
      <c r="A27" s="85" t="s">
        <v>8</v>
      </c>
      <c r="B27" s="87" t="s">
        <v>5</v>
      </c>
      <c r="C27" s="87">
        <v>200</v>
      </c>
      <c r="D27" s="3">
        <f t="shared" si="0"/>
        <v>10000</v>
      </c>
      <c r="E27" s="1">
        <f>E29+E37+E61+E67</f>
        <v>10000</v>
      </c>
      <c r="F27" s="2">
        <f>F29+F37+F61+F67</f>
        <v>0</v>
      </c>
    </row>
    <row r="28" spans="1:6" ht="14.45" customHeight="1" x14ac:dyDescent="0.25">
      <c r="A28" s="85" t="s">
        <v>9</v>
      </c>
      <c r="B28" s="87"/>
      <c r="C28" s="87"/>
      <c r="D28" s="3"/>
      <c r="E28" s="1"/>
      <c r="F28" s="2"/>
    </row>
    <row r="29" spans="1:6" ht="75" x14ac:dyDescent="0.25">
      <c r="A29" s="85" t="s">
        <v>10</v>
      </c>
      <c r="B29" s="87" t="s">
        <v>5</v>
      </c>
      <c r="C29" s="87">
        <v>210</v>
      </c>
      <c r="D29" s="3">
        <f t="shared" si="0"/>
        <v>0</v>
      </c>
      <c r="E29" s="1">
        <f>E31+E32+E33+E34</f>
        <v>0</v>
      </c>
      <c r="F29" s="2">
        <f>F31+F32+F33+F34</f>
        <v>0</v>
      </c>
    </row>
    <row r="30" spans="1:6" ht="18.75" x14ac:dyDescent="0.25">
      <c r="A30" s="85" t="s">
        <v>9</v>
      </c>
      <c r="B30" s="87"/>
      <c r="C30" s="87"/>
      <c r="D30" s="3"/>
      <c r="E30" s="1"/>
      <c r="F30" s="2"/>
    </row>
    <row r="31" spans="1:6" ht="18.75" x14ac:dyDescent="0.25">
      <c r="A31" s="85" t="s">
        <v>11</v>
      </c>
      <c r="B31" s="87">
        <v>111</v>
      </c>
      <c r="C31" s="87">
        <v>211</v>
      </c>
      <c r="D31" s="3">
        <f t="shared" si="0"/>
        <v>0</v>
      </c>
      <c r="E31" s="1"/>
      <c r="F31" s="2"/>
    </row>
    <row r="32" spans="1:6" ht="59.45" customHeight="1" x14ac:dyDescent="0.25">
      <c r="A32" s="85" t="s">
        <v>12</v>
      </c>
      <c r="B32" s="87">
        <v>112</v>
      </c>
      <c r="C32" s="87">
        <v>212</v>
      </c>
      <c r="D32" s="3">
        <f t="shared" si="0"/>
        <v>0</v>
      </c>
      <c r="E32" s="1"/>
      <c r="F32" s="2"/>
    </row>
    <row r="33" spans="1:6" ht="56.25" x14ac:dyDescent="0.25">
      <c r="A33" s="85" t="s">
        <v>13</v>
      </c>
      <c r="B33" s="87">
        <v>119</v>
      </c>
      <c r="C33" s="87">
        <v>213</v>
      </c>
      <c r="D33" s="3">
        <f t="shared" si="0"/>
        <v>0</v>
      </c>
      <c r="E33" s="1"/>
      <c r="F33" s="2"/>
    </row>
    <row r="34" spans="1:6" ht="62.45" customHeight="1" x14ac:dyDescent="0.25">
      <c r="A34" s="85" t="s">
        <v>188</v>
      </c>
      <c r="B34" s="87" t="s">
        <v>5</v>
      </c>
      <c r="C34" s="87">
        <v>214</v>
      </c>
      <c r="D34" s="3">
        <f>E34+F34</f>
        <v>0</v>
      </c>
      <c r="E34" s="1">
        <f>E35+E36</f>
        <v>0</v>
      </c>
      <c r="F34" s="2">
        <f>F35+F36</f>
        <v>0</v>
      </c>
    </row>
    <row r="35" spans="1:6" ht="18.75" x14ac:dyDescent="0.25">
      <c r="A35" s="137" t="s">
        <v>6</v>
      </c>
      <c r="B35" s="87">
        <v>112</v>
      </c>
      <c r="C35" s="87">
        <v>214</v>
      </c>
      <c r="D35" s="3">
        <f t="shared" si="0"/>
        <v>0</v>
      </c>
      <c r="E35" s="1"/>
      <c r="F35" s="2"/>
    </row>
    <row r="36" spans="1:6" ht="14.45" customHeight="1" x14ac:dyDescent="0.25">
      <c r="A36" s="138"/>
      <c r="B36" s="87">
        <v>244</v>
      </c>
      <c r="C36" s="87">
        <v>214</v>
      </c>
      <c r="D36" s="3">
        <v>0</v>
      </c>
      <c r="E36" s="1"/>
      <c r="F36" s="2"/>
    </row>
    <row r="37" spans="1:6" ht="37.5" x14ac:dyDescent="0.25">
      <c r="A37" s="85" t="s">
        <v>14</v>
      </c>
      <c r="B37" s="87" t="s">
        <v>5</v>
      </c>
      <c r="C37" s="87">
        <v>220</v>
      </c>
      <c r="D37" s="3">
        <f t="shared" si="0"/>
        <v>10000</v>
      </c>
      <c r="E37" s="1">
        <f>E39+E40+E43+E50+E51+E54+E60</f>
        <v>10000</v>
      </c>
      <c r="F37" s="2">
        <f>F39+F40+F43+F50+F51+F54+F60</f>
        <v>0</v>
      </c>
    </row>
    <row r="38" spans="1:6" ht="18.75" x14ac:dyDescent="0.25">
      <c r="A38" s="85" t="s">
        <v>9</v>
      </c>
      <c r="B38" s="87"/>
      <c r="C38" s="87"/>
      <c r="D38" s="3"/>
      <c r="E38" s="1"/>
      <c r="F38" s="2"/>
    </row>
    <row r="39" spans="1:6" ht="18.75" x14ac:dyDescent="0.25">
      <c r="A39" s="85" t="s">
        <v>15</v>
      </c>
      <c r="B39" s="87">
        <v>244</v>
      </c>
      <c r="C39" s="87">
        <v>221</v>
      </c>
      <c r="D39" s="3">
        <f t="shared" si="0"/>
        <v>0</v>
      </c>
      <c r="E39" s="1"/>
      <c r="F39" s="2"/>
    </row>
    <row r="40" spans="1:6" ht="37.5" x14ac:dyDescent="0.25">
      <c r="A40" s="85" t="s">
        <v>16</v>
      </c>
      <c r="B40" s="87" t="s">
        <v>5</v>
      </c>
      <c r="C40" s="87">
        <v>222</v>
      </c>
      <c r="D40" s="3">
        <f t="shared" si="0"/>
        <v>0</v>
      </c>
      <c r="E40" s="1"/>
      <c r="F40" s="2">
        <f>F41+F42</f>
        <v>0</v>
      </c>
    </row>
    <row r="41" spans="1:6" ht="22.9" customHeight="1" x14ac:dyDescent="0.25">
      <c r="A41" s="130" t="s">
        <v>6</v>
      </c>
      <c r="B41" s="87">
        <v>112</v>
      </c>
      <c r="C41" s="87">
        <v>222</v>
      </c>
      <c r="D41" s="3">
        <f t="shared" si="0"/>
        <v>0</v>
      </c>
      <c r="E41" s="1"/>
      <c r="F41" s="2"/>
    </row>
    <row r="42" spans="1:6" ht="18.75" x14ac:dyDescent="0.25">
      <c r="A42" s="130"/>
      <c r="B42" s="87">
        <v>244</v>
      </c>
      <c r="C42" s="87">
        <v>222</v>
      </c>
      <c r="D42" s="3">
        <f t="shared" si="0"/>
        <v>0</v>
      </c>
      <c r="E42" s="1"/>
      <c r="F42" s="2"/>
    </row>
    <row r="43" spans="1:6" ht="37.5" x14ac:dyDescent="0.25">
      <c r="A43" s="85" t="s">
        <v>17</v>
      </c>
      <c r="B43" s="87" t="s">
        <v>5</v>
      </c>
      <c r="C43" s="87">
        <v>223</v>
      </c>
      <c r="D43" s="3">
        <f t="shared" si="0"/>
        <v>0</v>
      </c>
      <c r="E43" s="1">
        <f t="shared" ref="E43:F43" si="3">E45+E46+E47+E48+E49</f>
        <v>0</v>
      </c>
      <c r="F43" s="2">
        <f t="shared" si="3"/>
        <v>0</v>
      </c>
    </row>
    <row r="44" spans="1:6" ht="18.75" x14ac:dyDescent="0.25">
      <c r="A44" s="85" t="s">
        <v>6</v>
      </c>
      <c r="B44" s="87"/>
      <c r="C44" s="87"/>
      <c r="D44" s="3"/>
      <c r="E44" s="1"/>
      <c r="F44" s="2"/>
    </row>
    <row r="45" spans="1:6" ht="56.25" x14ac:dyDescent="0.25">
      <c r="A45" s="85" t="s">
        <v>18</v>
      </c>
      <c r="B45" s="87">
        <v>247</v>
      </c>
      <c r="C45" s="87">
        <v>223</v>
      </c>
      <c r="D45" s="3">
        <f t="shared" si="0"/>
        <v>0</v>
      </c>
      <c r="E45" s="1"/>
      <c r="F45" s="2"/>
    </row>
    <row r="46" spans="1:6" ht="37.5" x14ac:dyDescent="0.25">
      <c r="A46" s="85" t="s">
        <v>19</v>
      </c>
      <c r="B46" s="87">
        <v>247</v>
      </c>
      <c r="C46" s="87">
        <v>223</v>
      </c>
      <c r="D46" s="3">
        <f t="shared" si="0"/>
        <v>0</v>
      </c>
      <c r="E46" s="1"/>
      <c r="F46" s="2"/>
    </row>
    <row r="47" spans="1:6" ht="63" customHeight="1" x14ac:dyDescent="0.25">
      <c r="A47" s="85" t="s">
        <v>20</v>
      </c>
      <c r="B47" s="87">
        <v>247</v>
      </c>
      <c r="C47" s="87">
        <v>223</v>
      </c>
      <c r="D47" s="3">
        <f t="shared" si="0"/>
        <v>0</v>
      </c>
      <c r="E47" s="1"/>
      <c r="F47" s="2"/>
    </row>
    <row r="48" spans="1:6" ht="75" x14ac:dyDescent="0.25">
      <c r="A48" s="85" t="s">
        <v>21</v>
      </c>
      <c r="B48" s="87">
        <v>244</v>
      </c>
      <c r="C48" s="87">
        <v>223</v>
      </c>
      <c r="D48" s="3">
        <f t="shared" si="0"/>
        <v>0</v>
      </c>
      <c r="E48" s="1"/>
      <c r="F48" s="2"/>
    </row>
    <row r="49" spans="1:6" ht="56.25" x14ac:dyDescent="0.25">
      <c r="A49" s="85" t="s">
        <v>22</v>
      </c>
      <c r="B49" s="87">
        <v>244</v>
      </c>
      <c r="C49" s="87">
        <v>223</v>
      </c>
      <c r="D49" s="3">
        <f t="shared" si="0"/>
        <v>0</v>
      </c>
      <c r="E49" s="1"/>
      <c r="F49" s="2"/>
    </row>
    <row r="50" spans="1:6" ht="136.9" customHeight="1" x14ac:dyDescent="0.25">
      <c r="A50" s="85" t="s">
        <v>23</v>
      </c>
      <c r="B50" s="87">
        <v>244</v>
      </c>
      <c r="C50" s="87">
        <v>224</v>
      </c>
      <c r="D50" s="3">
        <f t="shared" si="0"/>
        <v>0</v>
      </c>
      <c r="E50" s="1"/>
      <c r="F50" s="2"/>
    </row>
    <row r="51" spans="1:6" ht="56.25" x14ac:dyDescent="0.25">
      <c r="A51" s="85" t="s">
        <v>24</v>
      </c>
      <c r="B51" s="87" t="s">
        <v>5</v>
      </c>
      <c r="C51" s="87">
        <v>225</v>
      </c>
      <c r="D51" s="1">
        <f t="shared" ref="D51:F51" si="4">D52+D53</f>
        <v>0</v>
      </c>
      <c r="E51" s="1">
        <f>E52+E53</f>
        <v>0</v>
      </c>
      <c r="F51" s="2">
        <f t="shared" si="4"/>
        <v>0</v>
      </c>
    </row>
    <row r="52" spans="1:6" ht="18.75" x14ac:dyDescent="0.25">
      <c r="A52" s="130" t="s">
        <v>6</v>
      </c>
      <c r="B52" s="87">
        <v>243</v>
      </c>
      <c r="C52" s="87">
        <v>225</v>
      </c>
      <c r="D52" s="3">
        <f t="shared" si="0"/>
        <v>0</v>
      </c>
      <c r="E52" s="1"/>
      <c r="F52" s="2"/>
    </row>
    <row r="53" spans="1:6" ht="18.75" x14ac:dyDescent="0.25">
      <c r="A53" s="130"/>
      <c r="B53" s="87">
        <v>244</v>
      </c>
      <c r="C53" s="87">
        <v>225</v>
      </c>
      <c r="D53" s="3">
        <f t="shared" si="0"/>
        <v>0</v>
      </c>
      <c r="E53" s="1"/>
      <c r="F53" s="2"/>
    </row>
    <row r="54" spans="1:6" ht="37.5" x14ac:dyDescent="0.25">
      <c r="A54" s="85" t="s">
        <v>58</v>
      </c>
      <c r="B54" s="87" t="s">
        <v>5</v>
      </c>
      <c r="C54" s="87">
        <v>226</v>
      </c>
      <c r="D54" s="3">
        <f t="shared" si="0"/>
        <v>10000</v>
      </c>
      <c r="E54" s="1">
        <f>E55+E56+E58+E59+E57</f>
        <v>10000</v>
      </c>
      <c r="F54" s="2">
        <f>F55+F56+F58+F59+F57</f>
        <v>0</v>
      </c>
    </row>
    <row r="55" spans="1:6" ht="18.75" x14ac:dyDescent="0.25">
      <c r="A55" s="130" t="s">
        <v>6</v>
      </c>
      <c r="B55" s="87">
        <v>112</v>
      </c>
      <c r="C55" s="87">
        <v>226</v>
      </c>
      <c r="D55" s="3">
        <f t="shared" si="0"/>
        <v>0</v>
      </c>
      <c r="E55" s="1"/>
      <c r="F55" s="2"/>
    </row>
    <row r="56" spans="1:6" ht="18.75" x14ac:dyDescent="0.25">
      <c r="A56" s="130"/>
      <c r="B56" s="87">
        <v>113</v>
      </c>
      <c r="C56" s="87">
        <v>226</v>
      </c>
      <c r="D56" s="3">
        <f t="shared" si="0"/>
        <v>0</v>
      </c>
      <c r="E56" s="1"/>
      <c r="F56" s="2"/>
    </row>
    <row r="57" spans="1:6" ht="18.75" x14ac:dyDescent="0.25">
      <c r="A57" s="130"/>
      <c r="B57" s="87">
        <v>119</v>
      </c>
      <c r="C57" s="87">
        <v>226</v>
      </c>
      <c r="D57" s="3">
        <f t="shared" si="0"/>
        <v>0</v>
      </c>
      <c r="E57" s="1"/>
      <c r="F57" s="2"/>
    </row>
    <row r="58" spans="1:6" ht="18.75" x14ac:dyDescent="0.25">
      <c r="A58" s="130"/>
      <c r="B58" s="87">
        <v>243</v>
      </c>
      <c r="C58" s="87">
        <v>226</v>
      </c>
      <c r="D58" s="3">
        <f t="shared" si="0"/>
        <v>0</v>
      </c>
      <c r="E58" s="1"/>
      <c r="F58" s="2"/>
    </row>
    <row r="59" spans="1:6" ht="18.75" x14ac:dyDescent="0.25">
      <c r="A59" s="130"/>
      <c r="B59" s="87">
        <v>244</v>
      </c>
      <c r="C59" s="87">
        <v>226</v>
      </c>
      <c r="D59" s="3">
        <f t="shared" si="0"/>
        <v>10000</v>
      </c>
      <c r="E59" s="1">
        <v>10000</v>
      </c>
      <c r="F59" s="2"/>
    </row>
    <row r="60" spans="1:6" ht="18.75" x14ac:dyDescent="0.25">
      <c r="A60" s="85" t="s">
        <v>25</v>
      </c>
      <c r="B60" s="87">
        <v>244</v>
      </c>
      <c r="C60" s="87">
        <v>227</v>
      </c>
      <c r="D60" s="3">
        <f t="shared" si="0"/>
        <v>0</v>
      </c>
      <c r="E60" s="1"/>
      <c r="F60" s="2"/>
    </row>
    <row r="61" spans="1:6" ht="37.5" x14ac:dyDescent="0.25">
      <c r="A61" s="85" t="s">
        <v>26</v>
      </c>
      <c r="B61" s="87" t="s">
        <v>5</v>
      </c>
      <c r="C61" s="87">
        <v>260</v>
      </c>
      <c r="D61" s="3">
        <f t="shared" si="0"/>
        <v>0</v>
      </c>
      <c r="E61" s="1">
        <f>E62+E63+E66</f>
        <v>0</v>
      </c>
      <c r="F61" s="2">
        <f>F62+F63+F66</f>
        <v>0</v>
      </c>
    </row>
    <row r="62" spans="1:6" ht="112.5" x14ac:dyDescent="0.25">
      <c r="A62" s="85" t="s">
        <v>27</v>
      </c>
      <c r="B62" s="87">
        <v>321</v>
      </c>
      <c r="C62" s="87">
        <v>264</v>
      </c>
      <c r="D62" s="3">
        <f t="shared" si="0"/>
        <v>0</v>
      </c>
      <c r="E62" s="1"/>
      <c r="F62" s="2"/>
    </row>
    <row r="63" spans="1:6" ht="93.75" x14ac:dyDescent="0.25">
      <c r="A63" s="85" t="s">
        <v>28</v>
      </c>
      <c r="B63" s="87" t="s">
        <v>5</v>
      </c>
      <c r="C63" s="87">
        <v>266</v>
      </c>
      <c r="D63" s="3">
        <f t="shared" si="0"/>
        <v>0</v>
      </c>
      <c r="E63" s="1">
        <f t="shared" ref="E63:F63" si="5">E64+E65</f>
        <v>0</v>
      </c>
      <c r="F63" s="2">
        <f t="shared" si="5"/>
        <v>0</v>
      </c>
    </row>
    <row r="64" spans="1:6" ht="18.75" x14ac:dyDescent="0.25">
      <c r="A64" s="130" t="s">
        <v>6</v>
      </c>
      <c r="B64" s="87">
        <v>111</v>
      </c>
      <c r="C64" s="87">
        <v>266</v>
      </c>
      <c r="D64" s="3">
        <f t="shared" si="0"/>
        <v>0</v>
      </c>
      <c r="E64" s="1"/>
      <c r="F64" s="2"/>
    </row>
    <row r="65" spans="1:6" ht="18.75" x14ac:dyDescent="0.25">
      <c r="A65" s="130"/>
      <c r="B65" s="87">
        <v>112</v>
      </c>
      <c r="C65" s="87">
        <v>266</v>
      </c>
      <c r="D65" s="3">
        <f t="shared" si="0"/>
        <v>0</v>
      </c>
      <c r="E65" s="1"/>
      <c r="F65" s="2"/>
    </row>
    <row r="66" spans="1:6" ht="75" x14ac:dyDescent="0.25">
      <c r="A66" s="85" t="s">
        <v>29</v>
      </c>
      <c r="B66" s="87">
        <v>112</v>
      </c>
      <c r="C66" s="87">
        <v>267</v>
      </c>
      <c r="D66" s="3">
        <f t="shared" si="0"/>
        <v>0</v>
      </c>
      <c r="E66" s="1"/>
      <c r="F66" s="2"/>
    </row>
    <row r="67" spans="1:6" ht="18.75" x14ac:dyDescent="0.25">
      <c r="A67" s="85" t="s">
        <v>30</v>
      </c>
      <c r="B67" s="87" t="s">
        <v>5</v>
      </c>
      <c r="C67" s="87">
        <v>290</v>
      </c>
      <c r="D67" s="3">
        <f t="shared" si="0"/>
        <v>0</v>
      </c>
      <c r="E67" s="1">
        <f>E69+E73+E74+E75+E76+E82</f>
        <v>0</v>
      </c>
      <c r="F67" s="2">
        <f>F69+F73+F74+F75+F76+F82</f>
        <v>0</v>
      </c>
    </row>
    <row r="68" spans="1:6" ht="18.75" x14ac:dyDescent="0.25">
      <c r="A68" s="85" t="s">
        <v>9</v>
      </c>
      <c r="B68" s="87"/>
      <c r="C68" s="87"/>
      <c r="D68" s="3">
        <f t="shared" si="0"/>
        <v>0</v>
      </c>
      <c r="E68" s="1"/>
      <c r="F68" s="2"/>
    </row>
    <row r="69" spans="1:6" ht="37.5" x14ac:dyDescent="0.25">
      <c r="A69" s="85" t="s">
        <v>31</v>
      </c>
      <c r="B69" s="87" t="s">
        <v>5</v>
      </c>
      <c r="C69" s="87">
        <v>291</v>
      </c>
      <c r="D69" s="3">
        <f t="shared" si="0"/>
        <v>0</v>
      </c>
      <c r="E69" s="1">
        <f t="shared" ref="E69:F69" si="6">E70+E71+E72</f>
        <v>0</v>
      </c>
      <c r="F69" s="2">
        <f t="shared" si="6"/>
        <v>0</v>
      </c>
    </row>
    <row r="70" spans="1:6" ht="18.75" x14ac:dyDescent="0.25">
      <c r="A70" s="130" t="s">
        <v>6</v>
      </c>
      <c r="B70" s="87">
        <v>851</v>
      </c>
      <c r="C70" s="87">
        <v>291</v>
      </c>
      <c r="D70" s="3">
        <f t="shared" si="0"/>
        <v>0</v>
      </c>
      <c r="E70" s="1"/>
      <c r="F70" s="2"/>
    </row>
    <row r="71" spans="1:6" ht="18.75" x14ac:dyDescent="0.25">
      <c r="A71" s="130"/>
      <c r="B71" s="87">
        <v>852</v>
      </c>
      <c r="C71" s="87">
        <v>291</v>
      </c>
      <c r="D71" s="3">
        <f t="shared" si="0"/>
        <v>0</v>
      </c>
      <c r="E71" s="1"/>
      <c r="F71" s="2"/>
    </row>
    <row r="72" spans="1:6" ht="18.75" x14ac:dyDescent="0.25">
      <c r="A72" s="130"/>
      <c r="B72" s="87">
        <v>853</v>
      </c>
      <c r="C72" s="87">
        <v>291</v>
      </c>
      <c r="D72" s="3">
        <f t="shared" si="0"/>
        <v>0</v>
      </c>
      <c r="E72" s="1"/>
      <c r="F72" s="2"/>
    </row>
    <row r="73" spans="1:6" ht="112.5" x14ac:dyDescent="0.25">
      <c r="A73" s="85" t="s">
        <v>32</v>
      </c>
      <c r="B73" s="87">
        <v>853</v>
      </c>
      <c r="C73" s="87">
        <v>292</v>
      </c>
      <c r="D73" s="3">
        <f t="shared" ref="D73:D102" si="7">E73+F73</f>
        <v>0</v>
      </c>
      <c r="E73" s="1"/>
      <c r="F73" s="2">
        <v>0</v>
      </c>
    </row>
    <row r="74" spans="1:6" ht="131.25" x14ac:dyDescent="0.25">
      <c r="A74" s="85" t="s">
        <v>33</v>
      </c>
      <c r="B74" s="87">
        <v>853</v>
      </c>
      <c r="C74" s="87">
        <v>293</v>
      </c>
      <c r="D74" s="3">
        <f t="shared" si="7"/>
        <v>0</v>
      </c>
      <c r="E74" s="1"/>
      <c r="F74" s="2">
        <v>0</v>
      </c>
    </row>
    <row r="75" spans="1:6" ht="56.25" x14ac:dyDescent="0.25">
      <c r="A75" s="85" t="s">
        <v>148</v>
      </c>
      <c r="B75" s="87">
        <v>853</v>
      </c>
      <c r="C75" s="87">
        <v>295</v>
      </c>
      <c r="D75" s="3">
        <f t="shared" si="7"/>
        <v>0</v>
      </c>
      <c r="E75" s="1"/>
      <c r="F75" s="2">
        <v>0</v>
      </c>
    </row>
    <row r="76" spans="1:6" ht="56.25" x14ac:dyDescent="0.25">
      <c r="A76" s="85" t="s">
        <v>34</v>
      </c>
      <c r="B76" s="87" t="s">
        <v>5</v>
      </c>
      <c r="C76" s="87">
        <v>296</v>
      </c>
      <c r="D76" s="3">
        <f t="shared" si="7"/>
        <v>0</v>
      </c>
      <c r="E76" s="1">
        <f t="shared" ref="E76:F76" si="8">E77+E78+E79+E80+E81</f>
        <v>0</v>
      </c>
      <c r="F76" s="2">
        <f t="shared" si="8"/>
        <v>0</v>
      </c>
    </row>
    <row r="77" spans="1:6" ht="18.75" x14ac:dyDescent="0.25">
      <c r="A77" s="130" t="s">
        <v>6</v>
      </c>
      <c r="B77" s="87">
        <v>244</v>
      </c>
      <c r="C77" s="87">
        <v>296</v>
      </c>
      <c r="D77" s="3">
        <f t="shared" si="7"/>
        <v>0</v>
      </c>
      <c r="E77" s="1"/>
      <c r="F77" s="2"/>
    </row>
    <row r="78" spans="1:6" ht="18.75" x14ac:dyDescent="0.25">
      <c r="A78" s="130"/>
      <c r="B78" s="87">
        <v>340</v>
      </c>
      <c r="C78" s="87">
        <v>296</v>
      </c>
      <c r="D78" s="3">
        <f t="shared" si="7"/>
        <v>0</v>
      </c>
      <c r="E78" s="1"/>
      <c r="F78" s="2"/>
    </row>
    <row r="79" spans="1:6" ht="18.75" x14ac:dyDescent="0.25">
      <c r="A79" s="130"/>
      <c r="B79" s="87">
        <v>350</v>
      </c>
      <c r="C79" s="87">
        <v>296</v>
      </c>
      <c r="D79" s="3">
        <f t="shared" si="7"/>
        <v>0</v>
      </c>
      <c r="E79" s="1"/>
      <c r="F79" s="2"/>
    </row>
    <row r="80" spans="1:6" ht="18.75" x14ac:dyDescent="0.25">
      <c r="A80" s="130"/>
      <c r="B80" s="87">
        <v>360</v>
      </c>
      <c r="C80" s="87">
        <v>296</v>
      </c>
      <c r="D80" s="3">
        <f t="shared" si="7"/>
        <v>0</v>
      </c>
      <c r="E80" s="1"/>
      <c r="F80" s="2"/>
    </row>
    <row r="81" spans="1:6" ht="18.75" x14ac:dyDescent="0.25">
      <c r="A81" s="130"/>
      <c r="B81" s="87">
        <v>853</v>
      </c>
      <c r="C81" s="87">
        <v>296</v>
      </c>
      <c r="D81" s="3">
        <f t="shared" si="7"/>
        <v>0</v>
      </c>
      <c r="E81" s="1"/>
      <c r="F81" s="2"/>
    </row>
    <row r="82" spans="1:6" ht="14.45" customHeight="1" x14ac:dyDescent="0.25">
      <c r="A82" s="85" t="s">
        <v>35</v>
      </c>
      <c r="B82" s="87" t="s">
        <v>5</v>
      </c>
      <c r="C82" s="87">
        <v>297</v>
      </c>
      <c r="D82" s="3">
        <f t="shared" si="7"/>
        <v>0</v>
      </c>
      <c r="E82" s="1">
        <f t="shared" ref="E82:F82" si="9">E83+E84</f>
        <v>0</v>
      </c>
      <c r="F82" s="2">
        <f t="shared" si="9"/>
        <v>0</v>
      </c>
    </row>
    <row r="83" spans="1:6" ht="18.75" x14ac:dyDescent="0.25">
      <c r="A83" s="130" t="s">
        <v>6</v>
      </c>
      <c r="B83" s="87">
        <v>244</v>
      </c>
      <c r="C83" s="87">
        <v>297</v>
      </c>
      <c r="D83" s="3">
        <f t="shared" si="7"/>
        <v>0</v>
      </c>
      <c r="E83" s="1"/>
      <c r="F83" s="2"/>
    </row>
    <row r="84" spans="1:6" ht="18.75" x14ac:dyDescent="0.25">
      <c r="A84" s="130"/>
      <c r="B84" s="87">
        <v>853</v>
      </c>
      <c r="C84" s="87">
        <v>297</v>
      </c>
      <c r="D84" s="3">
        <f t="shared" si="7"/>
        <v>0</v>
      </c>
      <c r="E84" s="1"/>
      <c r="F84" s="2"/>
    </row>
    <row r="85" spans="1:6" ht="56.25" x14ac:dyDescent="0.25">
      <c r="A85" s="85" t="s">
        <v>59</v>
      </c>
      <c r="B85" s="87" t="s">
        <v>5</v>
      </c>
      <c r="C85" s="87">
        <v>300</v>
      </c>
      <c r="D85" s="3">
        <f t="shared" si="7"/>
        <v>10000</v>
      </c>
      <c r="E85" s="1">
        <f>E87+E89+E88</f>
        <v>10000</v>
      </c>
      <c r="F85" s="2">
        <f>F87+F89+F88</f>
        <v>0</v>
      </c>
    </row>
    <row r="86" spans="1:6" ht="18.75" x14ac:dyDescent="0.25">
      <c r="A86" s="85" t="s">
        <v>9</v>
      </c>
      <c r="B86" s="87"/>
      <c r="C86" s="87"/>
      <c r="D86" s="3"/>
      <c r="E86" s="1"/>
      <c r="F86" s="2"/>
    </row>
    <row r="87" spans="1:6" ht="56.25" x14ac:dyDescent="0.25">
      <c r="A87" s="85" t="s">
        <v>36</v>
      </c>
      <c r="B87" s="87">
        <v>244</v>
      </c>
      <c r="C87" s="87">
        <v>310</v>
      </c>
      <c r="D87" s="3">
        <f t="shared" si="7"/>
        <v>0</v>
      </c>
      <c r="E87" s="1"/>
      <c r="F87" s="2"/>
    </row>
    <row r="88" spans="1:6" ht="75" x14ac:dyDescent="0.25">
      <c r="A88" s="85" t="s">
        <v>68</v>
      </c>
      <c r="B88" s="87">
        <v>244</v>
      </c>
      <c r="C88" s="87">
        <v>320</v>
      </c>
      <c r="D88" s="3">
        <f t="shared" si="7"/>
        <v>0</v>
      </c>
      <c r="E88" s="1"/>
      <c r="F88" s="2"/>
    </row>
    <row r="89" spans="1:6" ht="75" x14ac:dyDescent="0.25">
      <c r="A89" s="85" t="s">
        <v>60</v>
      </c>
      <c r="B89" s="87" t="s">
        <v>5</v>
      </c>
      <c r="C89" s="87">
        <v>340</v>
      </c>
      <c r="D89" s="3">
        <f t="shared" si="7"/>
        <v>10000</v>
      </c>
      <c r="E89" s="1">
        <f>E91+E92+E93+E94+E95+E96+E97</f>
        <v>10000</v>
      </c>
      <c r="F89" s="2">
        <f>F91+F92+F93+F94+F95+F96+F97</f>
        <v>0</v>
      </c>
    </row>
    <row r="90" spans="1:6" ht="18.75" x14ac:dyDescent="0.25">
      <c r="A90" s="85" t="s">
        <v>6</v>
      </c>
      <c r="B90" s="87"/>
      <c r="C90" s="87"/>
      <c r="D90" s="3"/>
      <c r="E90" s="1"/>
      <c r="F90" s="2"/>
    </row>
    <row r="91" spans="1:6" ht="131.25" x14ac:dyDescent="0.25">
      <c r="A91" s="85" t="s">
        <v>37</v>
      </c>
      <c r="B91" s="87">
        <v>244</v>
      </c>
      <c r="C91" s="87">
        <v>341</v>
      </c>
      <c r="D91" s="3">
        <f t="shared" si="7"/>
        <v>0</v>
      </c>
      <c r="E91" s="1"/>
      <c r="F91" s="2"/>
    </row>
    <row r="92" spans="1:6" ht="56.25" x14ac:dyDescent="0.25">
      <c r="A92" s="85" t="s">
        <v>38</v>
      </c>
      <c r="B92" s="87">
        <v>244</v>
      </c>
      <c r="C92" s="87">
        <v>342</v>
      </c>
      <c r="D92" s="3">
        <f t="shared" si="7"/>
        <v>0</v>
      </c>
      <c r="E92" s="1"/>
      <c r="F92" s="2"/>
    </row>
    <row r="93" spans="1:6" ht="75" x14ac:dyDescent="0.25">
      <c r="A93" s="85" t="s">
        <v>39</v>
      </c>
      <c r="B93" s="87">
        <v>244</v>
      </c>
      <c r="C93" s="87">
        <v>343</v>
      </c>
      <c r="D93" s="3">
        <f t="shared" si="7"/>
        <v>0</v>
      </c>
      <c r="E93" s="1"/>
      <c r="F93" s="2"/>
    </row>
    <row r="94" spans="1:6" ht="75" x14ac:dyDescent="0.25">
      <c r="A94" s="85" t="s">
        <v>40</v>
      </c>
      <c r="B94" s="87">
        <v>244</v>
      </c>
      <c r="C94" s="87">
        <v>344</v>
      </c>
      <c r="D94" s="3">
        <f t="shared" si="7"/>
        <v>0</v>
      </c>
      <c r="E94" s="1"/>
      <c r="F94" s="2"/>
    </row>
    <row r="95" spans="1:6" ht="56.25" x14ac:dyDescent="0.25">
      <c r="A95" s="85" t="s">
        <v>41</v>
      </c>
      <c r="B95" s="87">
        <v>244</v>
      </c>
      <c r="C95" s="87">
        <v>345</v>
      </c>
      <c r="D95" s="3">
        <f t="shared" si="7"/>
        <v>0</v>
      </c>
      <c r="E95" s="1"/>
      <c r="F95" s="2"/>
    </row>
    <row r="96" spans="1:6" ht="75" x14ac:dyDescent="0.25">
      <c r="A96" s="85" t="s">
        <v>42</v>
      </c>
      <c r="B96" s="87">
        <v>244</v>
      </c>
      <c r="C96" s="87">
        <v>346</v>
      </c>
      <c r="D96" s="3">
        <f t="shared" si="7"/>
        <v>10000</v>
      </c>
      <c r="E96" s="1">
        <v>10000</v>
      </c>
      <c r="F96" s="2"/>
    </row>
    <row r="97" spans="1:6" ht="112.5" x14ac:dyDescent="0.25">
      <c r="A97" s="85" t="s">
        <v>43</v>
      </c>
      <c r="B97" s="87">
        <v>244</v>
      </c>
      <c r="C97" s="87">
        <v>349</v>
      </c>
      <c r="D97" s="3">
        <f t="shared" si="7"/>
        <v>0</v>
      </c>
      <c r="E97" s="1"/>
      <c r="F97" s="2"/>
    </row>
    <row r="98" spans="1:6" ht="56.25" x14ac:dyDescent="0.25">
      <c r="A98" s="85" t="s">
        <v>67</v>
      </c>
      <c r="B98" s="87" t="s">
        <v>5</v>
      </c>
      <c r="C98" s="87" t="s">
        <v>5</v>
      </c>
      <c r="D98" s="3">
        <f t="shared" si="7"/>
        <v>0</v>
      </c>
      <c r="E98" s="1">
        <f t="shared" ref="E98:F98" si="10">E100+E101+E102</f>
        <v>0</v>
      </c>
      <c r="F98" s="2">
        <f t="shared" si="10"/>
        <v>0</v>
      </c>
    </row>
    <row r="99" spans="1:6" ht="18.75" x14ac:dyDescent="0.25">
      <c r="A99" s="85" t="s">
        <v>6</v>
      </c>
      <c r="B99" s="87"/>
      <c r="C99" s="87"/>
      <c r="D99" s="3"/>
      <c r="E99" s="1"/>
      <c r="F99" s="2"/>
    </row>
    <row r="100" spans="1:6" ht="18.75" x14ac:dyDescent="0.25">
      <c r="A100" s="85" t="s">
        <v>181</v>
      </c>
      <c r="B100" s="87">
        <v>180</v>
      </c>
      <c r="C100" s="87" t="s">
        <v>5</v>
      </c>
      <c r="D100" s="3">
        <f t="shared" si="7"/>
        <v>0</v>
      </c>
      <c r="E100" s="1"/>
      <c r="F100" s="2"/>
    </row>
    <row r="101" spans="1:6" ht="56.25" x14ac:dyDescent="0.25">
      <c r="A101" s="85" t="s">
        <v>182</v>
      </c>
      <c r="B101" s="87">
        <v>180</v>
      </c>
      <c r="C101" s="87" t="s">
        <v>5</v>
      </c>
      <c r="D101" s="3">
        <f t="shared" si="7"/>
        <v>0</v>
      </c>
      <c r="E101" s="1"/>
      <c r="F101" s="2"/>
    </row>
    <row r="102" spans="1:6" ht="57" thickBot="1" x14ac:dyDescent="0.3">
      <c r="A102" s="29" t="s">
        <v>183</v>
      </c>
      <c r="B102" s="30">
        <v>180</v>
      </c>
      <c r="C102" s="30" t="s">
        <v>5</v>
      </c>
      <c r="D102" s="31">
        <f t="shared" si="7"/>
        <v>0</v>
      </c>
      <c r="E102" s="32"/>
      <c r="F102" s="76"/>
    </row>
    <row r="103" spans="1:6" ht="18.75" x14ac:dyDescent="0.25">
      <c r="A103" s="12"/>
      <c r="B103" s="16"/>
      <c r="C103" s="16"/>
      <c r="D103" s="33"/>
      <c r="E103" s="33"/>
      <c r="F103" s="33"/>
    </row>
    <row r="104" spans="1:6" ht="37.5" x14ac:dyDescent="0.3">
      <c r="A104" s="26" t="s">
        <v>52</v>
      </c>
      <c r="B104" s="132"/>
      <c r="C104" s="132"/>
      <c r="D104" s="8"/>
      <c r="E104" s="132" t="s">
        <v>247</v>
      </c>
      <c r="F104" s="132"/>
    </row>
    <row r="105" spans="1:6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6" ht="18.75" x14ac:dyDescent="0.3">
      <c r="A106" s="26"/>
      <c r="B106" s="86"/>
      <c r="C106" s="86"/>
      <c r="D106" s="8"/>
      <c r="E106" s="86"/>
      <c r="F106" s="86"/>
    </row>
    <row r="107" spans="1:6" ht="37.5" x14ac:dyDescent="0.3">
      <c r="A107" s="26" t="s">
        <v>55</v>
      </c>
      <c r="B107" s="132"/>
      <c r="C107" s="132"/>
      <c r="D107" s="8"/>
      <c r="E107" s="132"/>
      <c r="F107" s="132"/>
    </row>
    <row r="108" spans="1:6" ht="18.75" x14ac:dyDescent="0.3">
      <c r="A108" s="26"/>
      <c r="B108" s="139" t="s">
        <v>53</v>
      </c>
      <c r="C108" s="139"/>
      <c r="D108" s="8"/>
      <c r="E108" s="139" t="s">
        <v>54</v>
      </c>
      <c r="F108" s="139"/>
    </row>
    <row r="109" spans="1:6" ht="18.75" x14ac:dyDescent="0.3">
      <c r="A109" s="26"/>
      <c r="B109" s="86"/>
      <c r="C109" s="86"/>
      <c r="D109" s="8"/>
      <c r="E109" s="86"/>
      <c r="F109" s="86"/>
    </row>
    <row r="110" spans="1:6" ht="18.75" x14ac:dyDescent="0.3">
      <c r="A110" s="26" t="s">
        <v>56</v>
      </c>
      <c r="B110" s="132"/>
      <c r="C110" s="132"/>
      <c r="D110" s="8"/>
      <c r="E110" s="132"/>
      <c r="F110" s="132"/>
    </row>
    <row r="111" spans="1:6" ht="18.75" x14ac:dyDescent="0.3">
      <c r="A111" s="26"/>
      <c r="B111" s="139" t="s">
        <v>53</v>
      </c>
      <c r="C111" s="139"/>
      <c r="D111" s="8"/>
      <c r="E111" s="139" t="s">
        <v>54</v>
      </c>
      <c r="F111" s="139"/>
    </row>
    <row r="112" spans="1:6" ht="18.75" x14ac:dyDescent="0.3">
      <c r="A112" s="26" t="s">
        <v>57</v>
      </c>
      <c r="B112" s="8"/>
      <c r="C112" s="8"/>
      <c r="D112" s="8"/>
      <c r="E112" s="8"/>
      <c r="F112" s="8"/>
    </row>
    <row r="113" spans="1:6" ht="18.75" x14ac:dyDescent="0.3">
      <c r="A113" s="140" t="s">
        <v>284</v>
      </c>
      <c r="B113" s="140"/>
      <c r="C113" s="8"/>
      <c r="D113" s="8"/>
      <c r="E113" s="8"/>
      <c r="F113" s="8"/>
    </row>
  </sheetData>
  <mergeCells count="29">
    <mergeCell ref="B110:C110"/>
    <mergeCell ref="E110:F110"/>
    <mergeCell ref="B111:C111"/>
    <mergeCell ref="E111:F111"/>
    <mergeCell ref="A113:B113"/>
    <mergeCell ref="A35:A36"/>
    <mergeCell ref="A41:A42"/>
    <mergeCell ref="A52:A53"/>
    <mergeCell ref="A55:A59"/>
    <mergeCell ref="A64:A65"/>
    <mergeCell ref="B108:C108"/>
    <mergeCell ref="E108:F108"/>
    <mergeCell ref="A70:A72"/>
    <mergeCell ref="A77:A81"/>
    <mergeCell ref="A83:A84"/>
    <mergeCell ref="B104:C104"/>
    <mergeCell ref="E104:F104"/>
    <mergeCell ref="B107:C107"/>
    <mergeCell ref="E107:F107"/>
    <mergeCell ref="B105:C105"/>
    <mergeCell ref="E105:F105"/>
    <mergeCell ref="A1:F1"/>
    <mergeCell ref="A2:F2"/>
    <mergeCell ref="A5:A6"/>
    <mergeCell ref="B5:B6"/>
    <mergeCell ref="C5:C6"/>
    <mergeCell ref="D5:D6"/>
    <mergeCell ref="E5:F5"/>
    <mergeCell ref="B3:F3"/>
  </mergeCells>
  <pageMargins left="1.3779527559055118" right="0.39370078740157483" top="0.98425196850393704" bottom="0.78740157480314965" header="0.31496062992125984" footer="0.31496062992125984"/>
  <pageSetup paperSize="9" scale="75" firstPageNumber="18" orientation="portrait" useFirstPageNumber="1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1"/>
  <sheetViews>
    <sheetView topLeftCell="A22" workbookViewId="0">
      <selection activeCell="C36" sqref="C36"/>
    </sheetView>
  </sheetViews>
  <sheetFormatPr defaultRowHeight="15" x14ac:dyDescent="0.25"/>
  <cols>
    <col min="1" max="1" width="22" customWidth="1"/>
    <col min="2" max="2" width="17.5703125" customWidth="1"/>
    <col min="3" max="3" width="16.28515625" customWidth="1"/>
    <col min="4" max="4" width="17.7109375" customWidth="1"/>
    <col min="5" max="5" width="19.42578125" customWidth="1"/>
    <col min="6" max="6" width="15.42578125" customWidth="1"/>
  </cols>
  <sheetData>
    <row r="1" spans="1:6" ht="18.75" x14ac:dyDescent="0.25">
      <c r="A1" s="129" t="s">
        <v>179</v>
      </c>
      <c r="B1" s="129"/>
      <c r="C1" s="129"/>
      <c r="D1" s="129"/>
      <c r="E1" s="129"/>
      <c r="F1" s="129"/>
    </row>
    <row r="2" spans="1:6" ht="18.75" x14ac:dyDescent="0.25">
      <c r="A2" s="129" t="s">
        <v>290</v>
      </c>
      <c r="B2" s="129"/>
      <c r="C2" s="129"/>
      <c r="D2" s="129"/>
      <c r="E2" s="129"/>
      <c r="F2" s="129"/>
    </row>
    <row r="3" spans="1:6" ht="15.75" x14ac:dyDescent="0.25">
      <c r="A3" s="27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B4" s="5"/>
      <c r="C4" s="5"/>
      <c r="D4" s="5"/>
      <c r="E4" s="5"/>
      <c r="F4" s="4" t="s">
        <v>51</v>
      </c>
    </row>
    <row r="5" spans="1:6" ht="15.75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</v>
      </c>
      <c r="F5" s="128"/>
    </row>
    <row r="6" spans="1:6" ht="111" thickBot="1" x14ac:dyDescent="0.3">
      <c r="A6" s="134"/>
      <c r="B6" s="127"/>
      <c r="C6" s="136"/>
      <c r="D6" s="127"/>
      <c r="E6" s="114" t="s">
        <v>3</v>
      </c>
      <c r="F6" s="34" t="s">
        <v>4</v>
      </c>
    </row>
    <row r="7" spans="1:6" ht="19.5" thickBot="1" x14ac:dyDescent="0.3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6" ht="93.7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8"/>
    </row>
    <row r="9" spans="1:6" ht="93.75" x14ac:dyDescent="0.25">
      <c r="A9" s="115" t="s">
        <v>48</v>
      </c>
      <c r="B9" s="117" t="s">
        <v>5</v>
      </c>
      <c r="C9" s="117" t="s">
        <v>5</v>
      </c>
      <c r="D9" s="3">
        <f t="shared" ref="D9:D68" si="0">E9+F9</f>
        <v>0</v>
      </c>
      <c r="E9" s="3">
        <f>E10+E8-E21+E94</f>
        <v>0</v>
      </c>
      <c r="F9" s="28">
        <f>F10+F8-F21+F94</f>
        <v>0</v>
      </c>
    </row>
    <row r="10" spans="1:6" ht="18.75" x14ac:dyDescent="0.25">
      <c r="A10" s="115" t="s">
        <v>49</v>
      </c>
      <c r="B10" s="117" t="s">
        <v>5</v>
      </c>
      <c r="C10" s="117" t="s">
        <v>5</v>
      </c>
      <c r="D10" s="1">
        <f>E10+F10</f>
        <v>60842.11</v>
      </c>
      <c r="E10" s="1">
        <f>E12</f>
        <v>60842.11</v>
      </c>
      <c r="F10" s="2">
        <f>F12</f>
        <v>0</v>
      </c>
    </row>
    <row r="11" spans="1:6" ht="18.75" x14ac:dyDescent="0.25">
      <c r="A11" s="115" t="s">
        <v>6</v>
      </c>
      <c r="B11" s="117"/>
      <c r="C11" s="117"/>
      <c r="D11" s="1"/>
      <c r="E11" s="1"/>
      <c r="F11" s="2"/>
    </row>
    <row r="12" spans="1:6" ht="18.75" x14ac:dyDescent="0.25">
      <c r="A12" s="115" t="s">
        <v>62</v>
      </c>
      <c r="B12" s="117">
        <v>150</v>
      </c>
      <c r="C12" s="117" t="s">
        <v>5</v>
      </c>
      <c r="D12" s="1">
        <f t="shared" si="0"/>
        <v>60842.11</v>
      </c>
      <c r="E12" s="1">
        <f>SUM(E14:E14)</f>
        <v>60842.11</v>
      </c>
      <c r="F12" s="2">
        <f>SUM(F13:F20)</f>
        <v>0</v>
      </c>
    </row>
    <row r="13" spans="1:6" ht="18.75" x14ac:dyDescent="0.25">
      <c r="A13" s="115" t="s">
        <v>6</v>
      </c>
      <c r="B13" s="117"/>
      <c r="C13" s="117"/>
      <c r="D13" s="1">
        <f t="shared" si="0"/>
        <v>0</v>
      </c>
      <c r="E13" s="1"/>
      <c r="F13" s="2"/>
    </row>
    <row r="14" spans="1:6" ht="37.5" x14ac:dyDescent="0.25">
      <c r="A14" s="115" t="s">
        <v>245</v>
      </c>
      <c r="B14" s="117">
        <v>150</v>
      </c>
      <c r="C14" s="117">
        <v>162</v>
      </c>
      <c r="D14" s="1">
        <f t="shared" si="0"/>
        <v>60842.11</v>
      </c>
      <c r="E14" s="1">
        <v>60842.11</v>
      </c>
      <c r="F14" s="2"/>
    </row>
    <row r="15" spans="1:6" ht="18.75" x14ac:dyDescent="0.25">
      <c r="A15" s="115"/>
      <c r="B15" s="117"/>
      <c r="C15" s="117"/>
      <c r="D15" s="1">
        <f t="shared" si="0"/>
        <v>0</v>
      </c>
      <c r="E15" s="1"/>
      <c r="F15" s="2"/>
    </row>
    <row r="16" spans="1:6" ht="18.75" x14ac:dyDescent="0.25">
      <c r="A16" s="115"/>
      <c r="B16" s="117"/>
      <c r="C16" s="117"/>
      <c r="D16" s="1">
        <f t="shared" si="0"/>
        <v>0</v>
      </c>
      <c r="E16" s="1"/>
      <c r="F16" s="2"/>
    </row>
    <row r="17" spans="1:6" ht="18.75" x14ac:dyDescent="0.25">
      <c r="A17" s="115"/>
      <c r="B17" s="117"/>
      <c r="C17" s="117"/>
      <c r="D17" s="1">
        <f t="shared" si="0"/>
        <v>0</v>
      </c>
      <c r="E17" s="1"/>
      <c r="F17" s="2"/>
    </row>
    <row r="18" spans="1:6" ht="18.75" x14ac:dyDescent="0.25">
      <c r="A18" s="115"/>
      <c r="B18" s="117"/>
      <c r="C18" s="117"/>
      <c r="D18" s="1">
        <f t="shared" si="0"/>
        <v>0</v>
      </c>
      <c r="E18" s="1"/>
      <c r="F18" s="2"/>
    </row>
    <row r="19" spans="1:6" ht="18.75" x14ac:dyDescent="0.25">
      <c r="A19" s="115"/>
      <c r="B19" s="117"/>
      <c r="C19" s="117"/>
      <c r="D19" s="1">
        <f t="shared" si="0"/>
        <v>0</v>
      </c>
      <c r="E19" s="1"/>
      <c r="F19" s="2"/>
    </row>
    <row r="20" spans="1:6" ht="18.75" x14ac:dyDescent="0.25">
      <c r="A20" s="115"/>
      <c r="B20" s="117"/>
      <c r="C20" s="117"/>
      <c r="D20" s="1">
        <f t="shared" si="0"/>
        <v>0</v>
      </c>
      <c r="E20" s="1"/>
      <c r="F20" s="2"/>
    </row>
    <row r="21" spans="1:6" ht="18.75" x14ac:dyDescent="0.25">
      <c r="A21" s="115" t="s">
        <v>7</v>
      </c>
      <c r="B21" s="117" t="s">
        <v>5</v>
      </c>
      <c r="C21" s="117">
        <v>900</v>
      </c>
      <c r="D21" s="3">
        <f t="shared" si="0"/>
        <v>60842.11</v>
      </c>
      <c r="E21" s="1">
        <f>E23+E81</f>
        <v>60842.11</v>
      </c>
      <c r="F21" s="2">
        <f>F23+F81</f>
        <v>0</v>
      </c>
    </row>
    <row r="22" spans="1:6" ht="18.75" x14ac:dyDescent="0.25">
      <c r="A22" s="115" t="s">
        <v>6</v>
      </c>
      <c r="B22" s="117"/>
      <c r="C22" s="117"/>
      <c r="D22" s="3"/>
      <c r="E22" s="1"/>
      <c r="F22" s="2"/>
    </row>
    <row r="23" spans="1:6" ht="18.75" x14ac:dyDescent="0.25">
      <c r="A23" s="115" t="s">
        <v>8</v>
      </c>
      <c r="B23" s="117" t="s">
        <v>5</v>
      </c>
      <c r="C23" s="117">
        <v>200</v>
      </c>
      <c r="D23" s="3">
        <f t="shared" si="0"/>
        <v>0</v>
      </c>
      <c r="E23" s="1">
        <f>E25+E33+E57+E63</f>
        <v>0</v>
      </c>
      <c r="F23" s="2">
        <f>F25+F33+F57+F63</f>
        <v>0</v>
      </c>
    </row>
    <row r="24" spans="1:6" ht="18.75" x14ac:dyDescent="0.25">
      <c r="A24" s="115" t="s">
        <v>9</v>
      </c>
      <c r="B24" s="117"/>
      <c r="C24" s="117"/>
      <c r="D24" s="3"/>
      <c r="E24" s="1"/>
      <c r="F24" s="2"/>
    </row>
    <row r="25" spans="1:6" ht="93.75" x14ac:dyDescent="0.25">
      <c r="A25" s="115" t="s">
        <v>10</v>
      </c>
      <c r="B25" s="117" t="s">
        <v>5</v>
      </c>
      <c r="C25" s="117">
        <v>210</v>
      </c>
      <c r="D25" s="3">
        <f t="shared" si="0"/>
        <v>0</v>
      </c>
      <c r="E25" s="1">
        <f>E27+E28+E29+E30</f>
        <v>0</v>
      </c>
      <c r="F25" s="2">
        <f>F27+F28+F29+F30</f>
        <v>0</v>
      </c>
    </row>
    <row r="26" spans="1:6" ht="18.75" x14ac:dyDescent="0.25">
      <c r="A26" s="115" t="s">
        <v>9</v>
      </c>
      <c r="B26" s="117"/>
      <c r="C26" s="117"/>
      <c r="D26" s="3"/>
      <c r="E26" s="1"/>
      <c r="F26" s="2"/>
    </row>
    <row r="27" spans="1:6" ht="18.75" x14ac:dyDescent="0.25">
      <c r="A27" s="115" t="s">
        <v>11</v>
      </c>
      <c r="B27" s="117">
        <v>111</v>
      </c>
      <c r="C27" s="117">
        <v>211</v>
      </c>
      <c r="D27" s="3">
        <f t="shared" si="0"/>
        <v>0</v>
      </c>
      <c r="E27" s="1"/>
      <c r="F27" s="2"/>
    </row>
    <row r="28" spans="1:6" ht="93.75" x14ac:dyDescent="0.25">
      <c r="A28" s="115" t="s">
        <v>12</v>
      </c>
      <c r="B28" s="117">
        <v>112</v>
      </c>
      <c r="C28" s="117">
        <v>212</v>
      </c>
      <c r="D28" s="3">
        <f t="shared" si="0"/>
        <v>0</v>
      </c>
      <c r="E28" s="1"/>
      <c r="F28" s="2"/>
    </row>
    <row r="29" spans="1:6" ht="56.25" x14ac:dyDescent="0.25">
      <c r="A29" s="115" t="s">
        <v>13</v>
      </c>
      <c r="B29" s="117">
        <v>119</v>
      </c>
      <c r="C29" s="117">
        <v>213</v>
      </c>
      <c r="D29" s="3">
        <f t="shared" si="0"/>
        <v>0</v>
      </c>
      <c r="E29" s="1"/>
      <c r="F29" s="2"/>
    </row>
    <row r="30" spans="1:6" ht="112.5" x14ac:dyDescent="0.25">
      <c r="A30" s="115" t="s">
        <v>188</v>
      </c>
      <c r="B30" s="117" t="s">
        <v>5</v>
      </c>
      <c r="C30" s="117">
        <v>214</v>
      </c>
      <c r="D30" s="3">
        <f>E30+F30</f>
        <v>0</v>
      </c>
      <c r="E30" s="1">
        <f>E31+E32</f>
        <v>0</v>
      </c>
      <c r="F30" s="2">
        <f>F31+F32</f>
        <v>0</v>
      </c>
    </row>
    <row r="31" spans="1:6" ht="18.75" x14ac:dyDescent="0.25">
      <c r="A31" s="137" t="s">
        <v>6</v>
      </c>
      <c r="B31" s="117">
        <v>112</v>
      </c>
      <c r="C31" s="117">
        <v>214</v>
      </c>
      <c r="D31" s="3">
        <f t="shared" si="0"/>
        <v>0</v>
      </c>
      <c r="E31" s="1"/>
      <c r="F31" s="2"/>
    </row>
    <row r="32" spans="1:6" ht="18.75" x14ac:dyDescent="0.25">
      <c r="A32" s="138"/>
      <c r="B32" s="117">
        <v>244</v>
      </c>
      <c r="C32" s="117">
        <v>214</v>
      </c>
      <c r="D32" s="3">
        <v>0</v>
      </c>
      <c r="E32" s="1"/>
      <c r="F32" s="2"/>
    </row>
    <row r="33" spans="1:6" ht="37.5" x14ac:dyDescent="0.25">
      <c r="A33" s="115" t="s">
        <v>14</v>
      </c>
      <c r="B33" s="117" t="s">
        <v>5</v>
      </c>
      <c r="C33" s="117">
        <v>220</v>
      </c>
      <c r="D33" s="3">
        <f t="shared" si="0"/>
        <v>0</v>
      </c>
      <c r="E33" s="1">
        <f>E35+E36+E39+E46+E47+E50+E56</f>
        <v>0</v>
      </c>
      <c r="F33" s="2">
        <f>F35+F36+F39+F46+F47+F50+F56</f>
        <v>0</v>
      </c>
    </row>
    <row r="34" spans="1:6" ht="18.75" x14ac:dyDescent="0.25">
      <c r="A34" s="115" t="s">
        <v>9</v>
      </c>
      <c r="B34" s="117"/>
      <c r="C34" s="117"/>
      <c r="D34" s="3"/>
      <c r="E34" s="1"/>
      <c r="F34" s="2"/>
    </row>
    <row r="35" spans="1:6" ht="18.75" x14ac:dyDescent="0.25">
      <c r="A35" s="115" t="s">
        <v>15</v>
      </c>
      <c r="B35" s="117">
        <v>244</v>
      </c>
      <c r="C35" s="117">
        <v>221</v>
      </c>
      <c r="D35" s="3">
        <f t="shared" si="0"/>
        <v>0</v>
      </c>
      <c r="E35" s="1"/>
      <c r="F35" s="2"/>
    </row>
    <row r="36" spans="1:6" ht="37.5" x14ac:dyDescent="0.25">
      <c r="A36" s="115" t="s">
        <v>16</v>
      </c>
      <c r="B36" s="117" t="s">
        <v>5</v>
      </c>
      <c r="C36" s="117">
        <v>222</v>
      </c>
      <c r="D36" s="3">
        <f t="shared" si="0"/>
        <v>0</v>
      </c>
      <c r="E36" s="1">
        <f>E37+E38</f>
        <v>0</v>
      </c>
      <c r="F36" s="2">
        <f>F37+F38</f>
        <v>0</v>
      </c>
    </row>
    <row r="37" spans="1:6" ht="18.75" x14ac:dyDescent="0.25">
      <c r="A37" s="130" t="s">
        <v>6</v>
      </c>
      <c r="B37" s="117">
        <v>112</v>
      </c>
      <c r="C37" s="117">
        <v>222</v>
      </c>
      <c r="D37" s="3">
        <f t="shared" si="0"/>
        <v>0</v>
      </c>
      <c r="E37" s="1"/>
      <c r="F37" s="2"/>
    </row>
    <row r="38" spans="1:6" ht="18.75" x14ac:dyDescent="0.25">
      <c r="A38" s="130"/>
      <c r="B38" s="117">
        <v>244</v>
      </c>
      <c r="C38" s="117">
        <v>222</v>
      </c>
      <c r="D38" s="3">
        <f t="shared" si="0"/>
        <v>0</v>
      </c>
      <c r="E38" s="1"/>
      <c r="F38" s="2"/>
    </row>
    <row r="39" spans="1:6" ht="37.5" x14ac:dyDescent="0.25">
      <c r="A39" s="115" t="s">
        <v>17</v>
      </c>
      <c r="B39" s="117" t="s">
        <v>5</v>
      </c>
      <c r="C39" s="117">
        <v>223</v>
      </c>
      <c r="D39" s="3">
        <f t="shared" si="0"/>
        <v>0</v>
      </c>
      <c r="E39" s="1">
        <f t="shared" ref="E39:F39" si="1">E41+E42+E43+E44+E45</f>
        <v>0</v>
      </c>
      <c r="F39" s="2">
        <f t="shared" si="1"/>
        <v>0</v>
      </c>
    </row>
    <row r="40" spans="1:6" ht="18.75" x14ac:dyDescent="0.25">
      <c r="A40" s="115" t="s">
        <v>6</v>
      </c>
      <c r="B40" s="117"/>
      <c r="C40" s="117"/>
      <c r="D40" s="3"/>
      <c r="E40" s="1"/>
      <c r="F40" s="2"/>
    </row>
    <row r="41" spans="1:6" ht="75" x14ac:dyDescent="0.25">
      <c r="A41" s="115" t="s">
        <v>18</v>
      </c>
      <c r="B41" s="117">
        <v>244</v>
      </c>
      <c r="C41" s="117">
        <v>223</v>
      </c>
      <c r="D41" s="3">
        <f t="shared" si="0"/>
        <v>0</v>
      </c>
      <c r="E41" s="1"/>
      <c r="F41" s="2"/>
    </row>
    <row r="42" spans="1:6" ht="37.5" x14ac:dyDescent="0.25">
      <c r="A42" s="115" t="s">
        <v>19</v>
      </c>
      <c r="B42" s="117">
        <v>244</v>
      </c>
      <c r="C42" s="117">
        <v>223</v>
      </c>
      <c r="D42" s="3">
        <f t="shared" si="0"/>
        <v>0</v>
      </c>
      <c r="E42" s="1"/>
      <c r="F42" s="2"/>
    </row>
    <row r="43" spans="1:6" ht="75" x14ac:dyDescent="0.25">
      <c r="A43" s="115" t="s">
        <v>20</v>
      </c>
      <c r="B43" s="117">
        <v>244</v>
      </c>
      <c r="C43" s="117">
        <v>223</v>
      </c>
      <c r="D43" s="3">
        <f t="shared" si="0"/>
        <v>0</v>
      </c>
      <c r="E43" s="1"/>
      <c r="F43" s="2"/>
    </row>
    <row r="44" spans="1:6" ht="75" x14ac:dyDescent="0.25">
      <c r="A44" s="115" t="s">
        <v>21</v>
      </c>
      <c r="B44" s="117">
        <v>244</v>
      </c>
      <c r="C44" s="117">
        <v>223</v>
      </c>
      <c r="D44" s="3">
        <f t="shared" si="0"/>
        <v>0</v>
      </c>
      <c r="E44" s="1"/>
      <c r="F44" s="2"/>
    </row>
    <row r="45" spans="1:6" ht="56.25" x14ac:dyDescent="0.25">
      <c r="A45" s="115" t="s">
        <v>22</v>
      </c>
      <c r="B45" s="117">
        <v>244</v>
      </c>
      <c r="C45" s="117">
        <v>223</v>
      </c>
      <c r="D45" s="3">
        <f t="shared" si="0"/>
        <v>0</v>
      </c>
      <c r="E45" s="1"/>
      <c r="F45" s="2"/>
    </row>
    <row r="46" spans="1:6" ht="187.5" x14ac:dyDescent="0.25">
      <c r="A46" s="115" t="s">
        <v>23</v>
      </c>
      <c r="B46" s="117">
        <v>244</v>
      </c>
      <c r="C46" s="117">
        <v>224</v>
      </c>
      <c r="D46" s="3">
        <f t="shared" si="0"/>
        <v>0</v>
      </c>
      <c r="E46" s="1"/>
      <c r="F46" s="2"/>
    </row>
    <row r="47" spans="1:6" ht="56.25" x14ac:dyDescent="0.25">
      <c r="A47" s="115" t="s">
        <v>24</v>
      </c>
      <c r="B47" s="117" t="s">
        <v>5</v>
      </c>
      <c r="C47" s="117">
        <v>225</v>
      </c>
      <c r="D47" s="1">
        <f t="shared" ref="D47:F47" si="2">D48+D49</f>
        <v>0</v>
      </c>
      <c r="E47" s="1">
        <f>E48+E49</f>
        <v>0</v>
      </c>
      <c r="F47" s="2">
        <f t="shared" si="2"/>
        <v>0</v>
      </c>
    </row>
    <row r="48" spans="1:6" ht="18.75" x14ac:dyDescent="0.25">
      <c r="A48" s="130" t="s">
        <v>6</v>
      </c>
      <c r="B48" s="117">
        <v>243</v>
      </c>
      <c r="C48" s="117">
        <v>225</v>
      </c>
      <c r="D48" s="3">
        <f t="shared" si="0"/>
        <v>0</v>
      </c>
      <c r="E48" s="1"/>
      <c r="F48" s="2"/>
    </row>
    <row r="49" spans="1:6" ht="18.75" x14ac:dyDescent="0.25">
      <c r="A49" s="130"/>
      <c r="B49" s="117">
        <v>244</v>
      </c>
      <c r="C49" s="117">
        <v>225</v>
      </c>
      <c r="D49" s="3">
        <f t="shared" si="0"/>
        <v>0</v>
      </c>
      <c r="E49" s="1"/>
      <c r="F49" s="2"/>
    </row>
    <row r="50" spans="1:6" ht="37.5" x14ac:dyDescent="0.25">
      <c r="A50" s="115" t="s">
        <v>58</v>
      </c>
      <c r="B50" s="117" t="s">
        <v>5</v>
      </c>
      <c r="C50" s="117">
        <v>226</v>
      </c>
      <c r="D50" s="3">
        <f t="shared" si="0"/>
        <v>0</v>
      </c>
      <c r="E50" s="1">
        <f>E51+E52+E54+E55+E53</f>
        <v>0</v>
      </c>
      <c r="F50" s="2">
        <f>F51+F52+F54+F55+F53</f>
        <v>0</v>
      </c>
    </row>
    <row r="51" spans="1:6" ht="18.75" x14ac:dyDescent="0.25">
      <c r="A51" s="130" t="s">
        <v>6</v>
      </c>
      <c r="B51" s="117">
        <v>112</v>
      </c>
      <c r="C51" s="117">
        <v>226</v>
      </c>
      <c r="D51" s="3">
        <f t="shared" si="0"/>
        <v>0</v>
      </c>
      <c r="E51" s="1"/>
      <c r="F51" s="2"/>
    </row>
    <row r="52" spans="1:6" ht="18.75" x14ac:dyDescent="0.25">
      <c r="A52" s="130"/>
      <c r="B52" s="117">
        <v>113</v>
      </c>
      <c r="C52" s="117">
        <v>226</v>
      </c>
      <c r="D52" s="3">
        <f t="shared" si="0"/>
        <v>0</v>
      </c>
      <c r="E52" s="1"/>
      <c r="F52" s="2"/>
    </row>
    <row r="53" spans="1:6" ht="18.75" x14ac:dyDescent="0.25">
      <c r="A53" s="130"/>
      <c r="B53" s="117">
        <v>119</v>
      </c>
      <c r="C53" s="117">
        <v>226</v>
      </c>
      <c r="D53" s="3">
        <f t="shared" si="0"/>
        <v>0</v>
      </c>
      <c r="E53" s="1"/>
      <c r="F53" s="2"/>
    </row>
    <row r="54" spans="1:6" ht="18.75" x14ac:dyDescent="0.25">
      <c r="A54" s="130"/>
      <c r="B54" s="117">
        <v>243</v>
      </c>
      <c r="C54" s="117">
        <v>226</v>
      </c>
      <c r="D54" s="3">
        <f t="shared" si="0"/>
        <v>0</v>
      </c>
      <c r="E54" s="1"/>
      <c r="F54" s="2"/>
    </row>
    <row r="55" spans="1:6" ht="18.75" x14ac:dyDescent="0.25">
      <c r="A55" s="130"/>
      <c r="B55" s="117">
        <v>244</v>
      </c>
      <c r="C55" s="117">
        <v>226</v>
      </c>
      <c r="D55" s="3">
        <f t="shared" si="0"/>
        <v>0</v>
      </c>
      <c r="E55" s="1"/>
      <c r="F55" s="2"/>
    </row>
    <row r="56" spans="1:6" ht="18.75" x14ac:dyDescent="0.25">
      <c r="A56" s="115" t="s">
        <v>25</v>
      </c>
      <c r="B56" s="117">
        <v>244</v>
      </c>
      <c r="C56" s="117">
        <v>227</v>
      </c>
      <c r="D56" s="3">
        <f t="shared" si="0"/>
        <v>0</v>
      </c>
      <c r="E56" s="1"/>
      <c r="F56" s="2"/>
    </row>
    <row r="57" spans="1:6" ht="37.5" x14ac:dyDescent="0.25">
      <c r="A57" s="115" t="s">
        <v>26</v>
      </c>
      <c r="B57" s="117" t="s">
        <v>5</v>
      </c>
      <c r="C57" s="117">
        <v>260</v>
      </c>
      <c r="D57" s="3">
        <f t="shared" si="0"/>
        <v>0</v>
      </c>
      <c r="E57" s="1">
        <f>E58+E59+E62</f>
        <v>0</v>
      </c>
      <c r="F57" s="2">
        <f>F58+F59+F62</f>
        <v>0</v>
      </c>
    </row>
    <row r="58" spans="1:6" ht="131.25" x14ac:dyDescent="0.25">
      <c r="A58" s="115" t="s">
        <v>27</v>
      </c>
      <c r="B58" s="117">
        <v>321</v>
      </c>
      <c r="C58" s="117">
        <v>264</v>
      </c>
      <c r="D58" s="3">
        <f t="shared" si="0"/>
        <v>0</v>
      </c>
      <c r="E58" s="1"/>
      <c r="F58" s="2"/>
    </row>
    <row r="59" spans="1:6" ht="93.75" x14ac:dyDescent="0.25">
      <c r="A59" s="115" t="s">
        <v>28</v>
      </c>
      <c r="B59" s="117" t="s">
        <v>5</v>
      </c>
      <c r="C59" s="117">
        <v>266</v>
      </c>
      <c r="D59" s="3">
        <f t="shared" si="0"/>
        <v>0</v>
      </c>
      <c r="E59" s="1">
        <f t="shared" ref="E59:F59" si="3">E60+E61</f>
        <v>0</v>
      </c>
      <c r="F59" s="2">
        <f t="shared" si="3"/>
        <v>0</v>
      </c>
    </row>
    <row r="60" spans="1:6" ht="18.75" x14ac:dyDescent="0.25">
      <c r="A60" s="130" t="s">
        <v>6</v>
      </c>
      <c r="B60" s="117">
        <v>111</v>
      </c>
      <c r="C60" s="117">
        <v>266</v>
      </c>
      <c r="D60" s="3">
        <f t="shared" si="0"/>
        <v>0</v>
      </c>
      <c r="E60" s="1"/>
      <c r="F60" s="2"/>
    </row>
    <row r="61" spans="1:6" ht="18.75" x14ac:dyDescent="0.25">
      <c r="A61" s="130"/>
      <c r="B61" s="117">
        <v>112</v>
      </c>
      <c r="C61" s="117">
        <v>266</v>
      </c>
      <c r="D61" s="3">
        <f t="shared" si="0"/>
        <v>0</v>
      </c>
      <c r="E61" s="1"/>
      <c r="F61" s="2"/>
    </row>
    <row r="62" spans="1:6" ht="93.75" x14ac:dyDescent="0.25">
      <c r="A62" s="115" t="s">
        <v>29</v>
      </c>
      <c r="B62" s="117">
        <v>112</v>
      </c>
      <c r="C62" s="117">
        <v>267</v>
      </c>
      <c r="D62" s="3">
        <f t="shared" si="0"/>
        <v>0</v>
      </c>
      <c r="E62" s="1"/>
      <c r="F62" s="2"/>
    </row>
    <row r="63" spans="1:6" ht="18.75" x14ac:dyDescent="0.25">
      <c r="A63" s="115" t="s">
        <v>30</v>
      </c>
      <c r="B63" s="117" t="s">
        <v>5</v>
      </c>
      <c r="C63" s="117">
        <v>290</v>
      </c>
      <c r="D63" s="3">
        <f t="shared" si="0"/>
        <v>0</v>
      </c>
      <c r="E63" s="1">
        <f>E65+E69+E70+E71+E72+E78</f>
        <v>0</v>
      </c>
      <c r="F63" s="2">
        <f>F65+F69+F70+F71+F72+F78</f>
        <v>0</v>
      </c>
    </row>
    <row r="64" spans="1:6" ht="18.75" x14ac:dyDescent="0.25">
      <c r="A64" s="115" t="s">
        <v>9</v>
      </c>
      <c r="B64" s="117"/>
      <c r="C64" s="117"/>
      <c r="D64" s="3">
        <f t="shared" si="0"/>
        <v>0</v>
      </c>
      <c r="E64" s="1"/>
      <c r="F64" s="2"/>
    </row>
    <row r="65" spans="1:6" ht="56.25" x14ac:dyDescent="0.25">
      <c r="A65" s="115" t="s">
        <v>31</v>
      </c>
      <c r="B65" s="117" t="s">
        <v>5</v>
      </c>
      <c r="C65" s="117">
        <v>291</v>
      </c>
      <c r="D65" s="3">
        <f t="shared" si="0"/>
        <v>0</v>
      </c>
      <c r="E65" s="1">
        <f t="shared" ref="E65:F65" si="4">E66+E67+E68</f>
        <v>0</v>
      </c>
      <c r="F65" s="2">
        <f t="shared" si="4"/>
        <v>0</v>
      </c>
    </row>
    <row r="66" spans="1:6" ht="18.75" x14ac:dyDescent="0.25">
      <c r="A66" s="130" t="s">
        <v>6</v>
      </c>
      <c r="B66" s="117">
        <v>851</v>
      </c>
      <c r="C66" s="117">
        <v>291</v>
      </c>
      <c r="D66" s="3">
        <f t="shared" si="0"/>
        <v>0</v>
      </c>
      <c r="E66" s="1"/>
      <c r="F66" s="2"/>
    </row>
    <row r="67" spans="1:6" ht="18.75" x14ac:dyDescent="0.25">
      <c r="A67" s="130"/>
      <c r="B67" s="117">
        <v>852</v>
      </c>
      <c r="C67" s="117">
        <v>291</v>
      </c>
      <c r="D67" s="3">
        <f t="shared" si="0"/>
        <v>0</v>
      </c>
      <c r="E67" s="1"/>
      <c r="F67" s="2"/>
    </row>
    <row r="68" spans="1:6" ht="18.75" x14ac:dyDescent="0.25">
      <c r="A68" s="130"/>
      <c r="B68" s="117">
        <v>853</v>
      </c>
      <c r="C68" s="117">
        <v>291</v>
      </c>
      <c r="D68" s="3">
        <f t="shared" si="0"/>
        <v>0</v>
      </c>
      <c r="E68" s="1"/>
      <c r="F68" s="2"/>
    </row>
    <row r="69" spans="1:6" ht="150" x14ac:dyDescent="0.25">
      <c r="A69" s="115" t="s">
        <v>32</v>
      </c>
      <c r="B69" s="117">
        <v>853</v>
      </c>
      <c r="C69" s="117">
        <v>292</v>
      </c>
      <c r="D69" s="3">
        <f t="shared" ref="D69:D98" si="5">E69+F69</f>
        <v>0</v>
      </c>
      <c r="E69" s="1"/>
      <c r="F69" s="2">
        <v>0</v>
      </c>
    </row>
    <row r="70" spans="1:6" ht="150" x14ac:dyDescent="0.25">
      <c r="A70" s="115" t="s">
        <v>33</v>
      </c>
      <c r="B70" s="117">
        <v>853</v>
      </c>
      <c r="C70" s="117">
        <v>293</v>
      </c>
      <c r="D70" s="3">
        <f t="shared" si="5"/>
        <v>0</v>
      </c>
      <c r="E70" s="1"/>
      <c r="F70" s="2">
        <v>0</v>
      </c>
    </row>
    <row r="71" spans="1:6" ht="56.25" x14ac:dyDescent="0.25">
      <c r="A71" s="115" t="s">
        <v>148</v>
      </c>
      <c r="B71" s="117">
        <v>853</v>
      </c>
      <c r="C71" s="117">
        <v>295</v>
      </c>
      <c r="D71" s="3">
        <f t="shared" si="5"/>
        <v>0</v>
      </c>
      <c r="E71" s="1"/>
      <c r="F71" s="2">
        <v>0</v>
      </c>
    </row>
    <row r="72" spans="1:6" ht="93.75" x14ac:dyDescent="0.25">
      <c r="A72" s="115" t="s">
        <v>34</v>
      </c>
      <c r="B72" s="117" t="s">
        <v>5</v>
      </c>
      <c r="C72" s="117">
        <v>296</v>
      </c>
      <c r="D72" s="3">
        <f t="shared" si="5"/>
        <v>0</v>
      </c>
      <c r="E72" s="1">
        <f t="shared" ref="E72:F72" si="6">E73+E74+E75+E76+E77</f>
        <v>0</v>
      </c>
      <c r="F72" s="2">
        <f t="shared" si="6"/>
        <v>0</v>
      </c>
    </row>
    <row r="73" spans="1:6" ht="18.75" x14ac:dyDescent="0.25">
      <c r="A73" s="130" t="s">
        <v>6</v>
      </c>
      <c r="B73" s="117">
        <v>244</v>
      </c>
      <c r="C73" s="117">
        <v>296</v>
      </c>
      <c r="D73" s="3">
        <f t="shared" si="5"/>
        <v>0</v>
      </c>
      <c r="E73" s="1"/>
      <c r="F73" s="2"/>
    </row>
    <row r="74" spans="1:6" ht="18.75" x14ac:dyDescent="0.25">
      <c r="A74" s="130"/>
      <c r="B74" s="117">
        <v>340</v>
      </c>
      <c r="C74" s="117">
        <v>296</v>
      </c>
      <c r="D74" s="3">
        <f t="shared" si="5"/>
        <v>0</v>
      </c>
      <c r="E74" s="1"/>
      <c r="F74" s="2"/>
    </row>
    <row r="75" spans="1:6" ht="18.75" x14ac:dyDescent="0.25">
      <c r="A75" s="130"/>
      <c r="B75" s="117">
        <v>350</v>
      </c>
      <c r="C75" s="117">
        <v>296</v>
      </c>
      <c r="D75" s="3">
        <f t="shared" si="5"/>
        <v>0</v>
      </c>
      <c r="E75" s="1"/>
      <c r="F75" s="2"/>
    </row>
    <row r="76" spans="1:6" ht="18.75" x14ac:dyDescent="0.25">
      <c r="A76" s="130"/>
      <c r="B76" s="117">
        <v>360</v>
      </c>
      <c r="C76" s="117">
        <v>296</v>
      </c>
      <c r="D76" s="3">
        <f t="shared" si="5"/>
        <v>0</v>
      </c>
      <c r="E76" s="1"/>
      <c r="F76" s="2"/>
    </row>
    <row r="77" spans="1:6" ht="18.75" x14ac:dyDescent="0.25">
      <c r="A77" s="130"/>
      <c r="B77" s="117">
        <v>853</v>
      </c>
      <c r="C77" s="117">
        <v>296</v>
      </c>
      <c r="D77" s="3">
        <f t="shared" si="5"/>
        <v>0</v>
      </c>
      <c r="E77" s="1"/>
      <c r="F77" s="2"/>
    </row>
    <row r="78" spans="1:6" ht="75" x14ac:dyDescent="0.25">
      <c r="A78" s="115" t="s">
        <v>35</v>
      </c>
      <c r="B78" s="117" t="s">
        <v>5</v>
      </c>
      <c r="C78" s="117">
        <v>297</v>
      </c>
      <c r="D78" s="3">
        <f t="shared" si="5"/>
        <v>0</v>
      </c>
      <c r="E78" s="1">
        <f t="shared" ref="E78:F78" si="7">E79+E80</f>
        <v>0</v>
      </c>
      <c r="F78" s="2">
        <f t="shared" si="7"/>
        <v>0</v>
      </c>
    </row>
    <row r="79" spans="1:6" ht="18.75" x14ac:dyDescent="0.25">
      <c r="A79" s="130" t="s">
        <v>6</v>
      </c>
      <c r="B79" s="117">
        <v>244</v>
      </c>
      <c r="C79" s="117">
        <v>297</v>
      </c>
      <c r="D79" s="3">
        <f t="shared" si="5"/>
        <v>0</v>
      </c>
      <c r="E79" s="1"/>
      <c r="F79" s="2"/>
    </row>
    <row r="80" spans="1:6" ht="18.75" x14ac:dyDescent="0.25">
      <c r="A80" s="130"/>
      <c r="B80" s="117">
        <v>853</v>
      </c>
      <c r="C80" s="117">
        <v>297</v>
      </c>
      <c r="D80" s="3">
        <f t="shared" si="5"/>
        <v>0</v>
      </c>
      <c r="E80" s="1"/>
      <c r="F80" s="2"/>
    </row>
    <row r="81" spans="1:6" ht="56.25" x14ac:dyDescent="0.25">
      <c r="A81" s="115" t="s">
        <v>59</v>
      </c>
      <c r="B81" s="117" t="s">
        <v>5</v>
      </c>
      <c r="C81" s="117">
        <v>300</v>
      </c>
      <c r="D81" s="3">
        <f t="shared" si="5"/>
        <v>60842.11</v>
      </c>
      <c r="E81" s="1">
        <f>E83+E85+E84</f>
        <v>60842.11</v>
      </c>
      <c r="F81" s="2">
        <f>F83+F85+F84</f>
        <v>0</v>
      </c>
    </row>
    <row r="82" spans="1:6" ht="18.75" x14ac:dyDescent="0.25">
      <c r="A82" s="115" t="s">
        <v>9</v>
      </c>
      <c r="B82" s="117"/>
      <c r="C82" s="117"/>
      <c r="D82" s="3"/>
      <c r="E82" s="1"/>
      <c r="F82" s="2"/>
    </row>
    <row r="83" spans="1:6" ht="75" x14ac:dyDescent="0.25">
      <c r="A83" s="115" t="s">
        <v>36</v>
      </c>
      <c r="B83" s="117">
        <v>244</v>
      </c>
      <c r="C83" s="117">
        <v>310</v>
      </c>
      <c r="D83" s="3">
        <f t="shared" si="5"/>
        <v>60842.11</v>
      </c>
      <c r="E83" s="1">
        <v>60842.11</v>
      </c>
      <c r="F83" s="2"/>
    </row>
    <row r="84" spans="1:6" ht="75" x14ac:dyDescent="0.25">
      <c r="A84" s="115" t="s">
        <v>68</v>
      </c>
      <c r="B84" s="117">
        <v>244</v>
      </c>
      <c r="C84" s="117">
        <v>320</v>
      </c>
      <c r="D84" s="3">
        <f t="shared" si="5"/>
        <v>0</v>
      </c>
      <c r="E84" s="1"/>
      <c r="F84" s="2"/>
    </row>
    <row r="85" spans="1:6" ht="75" x14ac:dyDescent="0.25">
      <c r="A85" s="115" t="s">
        <v>60</v>
      </c>
      <c r="B85" s="117" t="s">
        <v>5</v>
      </c>
      <c r="C85" s="117">
        <v>340</v>
      </c>
      <c r="D85" s="3">
        <f t="shared" si="5"/>
        <v>0</v>
      </c>
      <c r="E85" s="1">
        <f>E87+E88+E89+E90+E91+E92+E93</f>
        <v>0</v>
      </c>
      <c r="F85" s="2">
        <f>F87+F88+F89+F90+F91+F92+F93</f>
        <v>0</v>
      </c>
    </row>
    <row r="86" spans="1:6" ht="18.75" x14ac:dyDescent="0.25">
      <c r="A86" s="115" t="s">
        <v>6</v>
      </c>
      <c r="B86" s="117"/>
      <c r="C86" s="117"/>
      <c r="D86" s="3"/>
      <c r="E86" s="1"/>
      <c r="F86" s="2"/>
    </row>
    <row r="87" spans="1:6" ht="150" x14ac:dyDescent="0.25">
      <c r="A87" s="115" t="s">
        <v>37</v>
      </c>
      <c r="B87" s="117">
        <v>244</v>
      </c>
      <c r="C87" s="117">
        <v>341</v>
      </c>
      <c r="D87" s="3">
        <f t="shared" si="5"/>
        <v>0</v>
      </c>
      <c r="E87" s="1"/>
      <c r="F87" s="2"/>
    </row>
    <row r="88" spans="1:6" ht="75" x14ac:dyDescent="0.25">
      <c r="A88" s="115" t="s">
        <v>38</v>
      </c>
      <c r="B88" s="117">
        <v>244</v>
      </c>
      <c r="C88" s="117">
        <v>342</v>
      </c>
      <c r="D88" s="3">
        <f t="shared" si="5"/>
        <v>0</v>
      </c>
      <c r="E88" s="1"/>
      <c r="F88" s="2"/>
    </row>
    <row r="89" spans="1:6" ht="93.75" x14ac:dyDescent="0.25">
      <c r="A89" s="115" t="s">
        <v>39</v>
      </c>
      <c r="B89" s="117">
        <v>244</v>
      </c>
      <c r="C89" s="117">
        <v>343</v>
      </c>
      <c r="D89" s="3">
        <f t="shared" si="5"/>
        <v>0</v>
      </c>
      <c r="E89" s="1"/>
      <c r="F89" s="2"/>
    </row>
    <row r="90" spans="1:6" ht="75" x14ac:dyDescent="0.25">
      <c r="A90" s="115" t="s">
        <v>40</v>
      </c>
      <c r="B90" s="117">
        <v>244</v>
      </c>
      <c r="C90" s="117">
        <v>344</v>
      </c>
      <c r="D90" s="3">
        <f t="shared" si="5"/>
        <v>0</v>
      </c>
      <c r="E90" s="1"/>
      <c r="F90" s="2"/>
    </row>
    <row r="91" spans="1:6" ht="75" x14ac:dyDescent="0.25">
      <c r="A91" s="115" t="s">
        <v>41</v>
      </c>
      <c r="B91" s="117">
        <v>244</v>
      </c>
      <c r="C91" s="117">
        <v>345</v>
      </c>
      <c r="D91" s="3">
        <f t="shared" si="5"/>
        <v>0</v>
      </c>
      <c r="E91" s="1"/>
      <c r="F91" s="2"/>
    </row>
    <row r="92" spans="1:6" ht="112.5" x14ac:dyDescent="0.25">
      <c r="A92" s="115" t="s">
        <v>42</v>
      </c>
      <c r="B92" s="117">
        <v>244</v>
      </c>
      <c r="C92" s="117">
        <v>346</v>
      </c>
      <c r="D92" s="3">
        <f t="shared" si="5"/>
        <v>0</v>
      </c>
      <c r="E92" s="1"/>
      <c r="F92" s="2"/>
    </row>
    <row r="93" spans="1:6" ht="131.25" x14ac:dyDescent="0.25">
      <c r="A93" s="115" t="s">
        <v>43</v>
      </c>
      <c r="B93" s="117">
        <v>244</v>
      </c>
      <c r="C93" s="117">
        <v>349</v>
      </c>
      <c r="D93" s="3">
        <f t="shared" si="5"/>
        <v>0</v>
      </c>
      <c r="E93" s="1"/>
      <c r="F93" s="2"/>
    </row>
    <row r="94" spans="1:6" ht="56.25" x14ac:dyDescent="0.25">
      <c r="A94" s="115" t="s">
        <v>67</v>
      </c>
      <c r="B94" s="117" t="s">
        <v>5</v>
      </c>
      <c r="C94" s="117" t="s">
        <v>5</v>
      </c>
      <c r="D94" s="3">
        <f t="shared" si="5"/>
        <v>0</v>
      </c>
      <c r="E94" s="1">
        <f t="shared" ref="E94:F94" si="8">E96+E97+E98</f>
        <v>0</v>
      </c>
      <c r="F94" s="2">
        <f t="shared" si="8"/>
        <v>0</v>
      </c>
    </row>
    <row r="95" spans="1:6" ht="18.75" x14ac:dyDescent="0.25">
      <c r="A95" s="115" t="s">
        <v>6</v>
      </c>
      <c r="B95" s="117"/>
      <c r="C95" s="117"/>
      <c r="D95" s="3"/>
      <c r="E95" s="1"/>
      <c r="F95" s="2"/>
    </row>
    <row r="96" spans="1:6" ht="37.5" x14ac:dyDescent="0.25">
      <c r="A96" s="115" t="s">
        <v>181</v>
      </c>
      <c r="B96" s="117">
        <v>180</v>
      </c>
      <c r="C96" s="117" t="s">
        <v>5</v>
      </c>
      <c r="D96" s="3">
        <f t="shared" si="5"/>
        <v>0</v>
      </c>
      <c r="E96" s="1"/>
      <c r="F96" s="2"/>
    </row>
    <row r="97" spans="1:6" ht="56.25" x14ac:dyDescent="0.25">
      <c r="A97" s="115" t="s">
        <v>182</v>
      </c>
      <c r="B97" s="117">
        <v>180</v>
      </c>
      <c r="C97" s="117" t="s">
        <v>5</v>
      </c>
      <c r="D97" s="3">
        <f t="shared" si="5"/>
        <v>0</v>
      </c>
      <c r="E97" s="1"/>
      <c r="F97" s="2"/>
    </row>
    <row r="98" spans="1:6" ht="57" thickBot="1" x14ac:dyDescent="0.3">
      <c r="A98" s="29" t="s">
        <v>183</v>
      </c>
      <c r="B98" s="30">
        <v>180</v>
      </c>
      <c r="C98" s="30" t="s">
        <v>5</v>
      </c>
      <c r="D98" s="31">
        <f t="shared" si="5"/>
        <v>0</v>
      </c>
      <c r="E98" s="32"/>
      <c r="F98" s="76"/>
    </row>
    <row r="99" spans="1:6" ht="18.75" x14ac:dyDescent="0.25">
      <c r="A99" s="12"/>
      <c r="B99" s="16"/>
      <c r="C99" s="16"/>
      <c r="D99" s="33"/>
      <c r="E99" s="33"/>
      <c r="F99" s="33"/>
    </row>
    <row r="100" spans="1:6" x14ac:dyDescent="0.25">
      <c r="A100" s="9"/>
      <c r="B100" s="5"/>
      <c r="C100" s="5"/>
      <c r="D100" s="5"/>
      <c r="E100" s="5"/>
      <c r="F100" s="5"/>
    </row>
    <row r="101" spans="1:6" ht="37.5" x14ac:dyDescent="0.3">
      <c r="A101" s="26" t="s">
        <v>52</v>
      </c>
      <c r="B101" s="132"/>
      <c r="C101" s="132"/>
      <c r="D101" s="8"/>
      <c r="E101" s="132" t="s">
        <v>247</v>
      </c>
      <c r="F101" s="132"/>
    </row>
    <row r="102" spans="1:6" ht="18.75" x14ac:dyDescent="0.3">
      <c r="A102" s="26"/>
      <c r="B102" s="139" t="s">
        <v>53</v>
      </c>
      <c r="C102" s="139"/>
      <c r="D102" s="8"/>
      <c r="E102" s="139" t="s">
        <v>54</v>
      </c>
      <c r="F102" s="139"/>
    </row>
    <row r="103" spans="1:6" ht="18.75" x14ac:dyDescent="0.3">
      <c r="A103" s="26"/>
      <c r="B103" s="8"/>
      <c r="C103" s="8"/>
      <c r="D103" s="8"/>
      <c r="E103" s="8"/>
      <c r="F103" s="8"/>
    </row>
    <row r="104" spans="1:6" ht="56.25" x14ac:dyDescent="0.3">
      <c r="A104" s="26" t="s">
        <v>55</v>
      </c>
      <c r="B104" s="132"/>
      <c r="C104" s="132"/>
      <c r="D104" s="8"/>
      <c r="E104" s="132"/>
      <c r="F104" s="132"/>
    </row>
    <row r="105" spans="1:6" ht="18.75" x14ac:dyDescent="0.3">
      <c r="A105" s="26"/>
      <c r="B105" s="139" t="s">
        <v>53</v>
      </c>
      <c r="C105" s="139"/>
      <c r="D105" s="8"/>
      <c r="E105" s="139" t="s">
        <v>54</v>
      </c>
      <c r="F105" s="139"/>
    </row>
    <row r="106" spans="1:6" ht="18.75" x14ac:dyDescent="0.3">
      <c r="A106" s="26"/>
      <c r="B106" s="116"/>
      <c r="C106" s="116"/>
      <c r="D106" s="8"/>
      <c r="E106" s="116"/>
      <c r="F106" s="116"/>
    </row>
    <row r="107" spans="1:6" ht="18.75" x14ac:dyDescent="0.3">
      <c r="A107" s="26" t="s">
        <v>56</v>
      </c>
      <c r="B107" s="132"/>
      <c r="C107" s="132"/>
      <c r="D107" s="8"/>
      <c r="E107" s="132"/>
      <c r="F107" s="132"/>
    </row>
    <row r="108" spans="1:6" ht="18.75" x14ac:dyDescent="0.3">
      <c r="A108" s="26"/>
      <c r="B108" s="139" t="s">
        <v>53</v>
      </c>
      <c r="C108" s="139"/>
      <c r="D108" s="8"/>
      <c r="E108" s="139" t="s">
        <v>54</v>
      </c>
      <c r="F108" s="139"/>
    </row>
    <row r="109" spans="1:6" ht="18.75" x14ac:dyDescent="0.3">
      <c r="A109" s="26" t="s">
        <v>57</v>
      </c>
      <c r="B109" s="8"/>
      <c r="C109" s="8"/>
      <c r="D109" s="8"/>
      <c r="E109" s="8"/>
      <c r="F109" s="8"/>
    </row>
    <row r="110" spans="1:6" ht="18.75" x14ac:dyDescent="0.3">
      <c r="A110" s="140" t="s">
        <v>283</v>
      </c>
      <c r="B110" s="140"/>
      <c r="C110" s="8"/>
      <c r="D110" s="8"/>
      <c r="E110" s="8"/>
      <c r="F110" s="8"/>
    </row>
    <row r="111" spans="1:6" x14ac:dyDescent="0.25">
      <c r="A111" s="5"/>
      <c r="B111" s="5"/>
      <c r="C111" s="5"/>
      <c r="D111" s="5"/>
      <c r="E111" s="5"/>
      <c r="F111" s="5"/>
    </row>
  </sheetData>
  <mergeCells count="29">
    <mergeCell ref="A66:A68"/>
    <mergeCell ref="A1:F1"/>
    <mergeCell ref="A2:F2"/>
    <mergeCell ref="B3:F3"/>
    <mergeCell ref="A5:A6"/>
    <mergeCell ref="B5:B6"/>
    <mergeCell ref="C5:C6"/>
    <mergeCell ref="D5:D6"/>
    <mergeCell ref="E5:F5"/>
    <mergeCell ref="A31:A32"/>
    <mergeCell ref="A37:A38"/>
    <mergeCell ref="A48:A49"/>
    <mergeCell ref="A51:A55"/>
    <mergeCell ref="A60:A61"/>
    <mergeCell ref="A73:A77"/>
    <mergeCell ref="A79:A80"/>
    <mergeCell ref="B101:C101"/>
    <mergeCell ref="E101:F101"/>
    <mergeCell ref="B102:C102"/>
    <mergeCell ref="E102:F102"/>
    <mergeCell ref="B108:C108"/>
    <mergeCell ref="E108:F108"/>
    <mergeCell ref="A110:B110"/>
    <mergeCell ref="B104:C104"/>
    <mergeCell ref="E104:F104"/>
    <mergeCell ref="B105:C105"/>
    <mergeCell ref="E105:F105"/>
    <mergeCell ref="B107:C107"/>
    <mergeCell ref="E107:F10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2"/>
  <sheetViews>
    <sheetView topLeftCell="A88" zoomScaleNormal="100" workbookViewId="0">
      <selection activeCell="E109" sqref="E109:F109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6" width="17.42578125" style="5" customWidth="1"/>
    <col min="7" max="8" width="8.85546875" style="5"/>
    <col min="9" max="9" width="12.28515625" style="5" bestFit="1" customWidth="1"/>
    <col min="10" max="16384" width="8.85546875" style="5"/>
  </cols>
  <sheetData>
    <row r="1" spans="1:6" ht="18.75" x14ac:dyDescent="0.25">
      <c r="A1" s="129" t="s">
        <v>273</v>
      </c>
      <c r="B1" s="129"/>
      <c r="C1" s="129"/>
      <c r="D1" s="129"/>
      <c r="E1" s="129"/>
      <c r="F1" s="129"/>
    </row>
    <row r="2" spans="1:6" ht="18.75" x14ac:dyDescent="0.25">
      <c r="A2" s="129" t="s">
        <v>291</v>
      </c>
      <c r="B2" s="129"/>
      <c r="C2" s="129"/>
      <c r="D2" s="129"/>
      <c r="E2" s="129"/>
      <c r="F2" s="129"/>
    </row>
    <row r="3" spans="1:6" ht="15.75" x14ac:dyDescent="0.25">
      <c r="A3" s="27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F4" s="4" t="s">
        <v>51</v>
      </c>
    </row>
    <row r="5" spans="1:6" ht="18.600000000000001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2</v>
      </c>
      <c r="F5" s="128"/>
    </row>
    <row r="6" spans="1:6" ht="126.75" thickBot="1" x14ac:dyDescent="0.3">
      <c r="A6" s="134"/>
      <c r="B6" s="127"/>
      <c r="C6" s="136"/>
      <c r="D6" s="127"/>
      <c r="E6" s="84" t="s">
        <v>3</v>
      </c>
      <c r="F6" s="34" t="s">
        <v>4</v>
      </c>
    </row>
    <row r="7" spans="1:6" ht="19.5" thickBot="1" x14ac:dyDescent="0.3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6" ht="56.25" x14ac:dyDescent="0.25">
      <c r="A8" s="35" t="s">
        <v>47</v>
      </c>
      <c r="B8" s="36" t="s">
        <v>5</v>
      </c>
      <c r="C8" s="36" t="s">
        <v>5</v>
      </c>
      <c r="D8" s="37">
        <f>E8+F8</f>
        <v>0</v>
      </c>
      <c r="E8" s="37"/>
      <c r="F8" s="38"/>
    </row>
    <row r="9" spans="1:6" ht="56.25" x14ac:dyDescent="0.25">
      <c r="A9" s="85" t="s">
        <v>48</v>
      </c>
      <c r="B9" s="87" t="s">
        <v>5</v>
      </c>
      <c r="C9" s="87" t="s">
        <v>5</v>
      </c>
      <c r="D9" s="3">
        <f t="shared" ref="D9:D70" si="0">E9+F9</f>
        <v>0</v>
      </c>
      <c r="E9" s="3">
        <f>E10+E8-E23+E96</f>
        <v>0</v>
      </c>
      <c r="F9" s="28">
        <f>F10+F8-F23+F96</f>
        <v>0</v>
      </c>
    </row>
    <row r="10" spans="1:6" ht="18.75" x14ac:dyDescent="0.25">
      <c r="A10" s="85" t="s">
        <v>49</v>
      </c>
      <c r="B10" s="87" t="s">
        <v>5</v>
      </c>
      <c r="C10" s="87" t="s">
        <v>5</v>
      </c>
      <c r="D10" s="1">
        <f>E10+F10</f>
        <v>368892.8</v>
      </c>
      <c r="E10" s="1">
        <f>E12</f>
        <v>368892.8</v>
      </c>
      <c r="F10" s="2">
        <f>F12</f>
        <v>0</v>
      </c>
    </row>
    <row r="11" spans="1:6" ht="18.75" x14ac:dyDescent="0.25">
      <c r="A11" s="85" t="s">
        <v>6</v>
      </c>
      <c r="B11" s="87"/>
      <c r="C11" s="87"/>
      <c r="D11" s="1"/>
      <c r="E11" s="1"/>
      <c r="F11" s="2"/>
    </row>
    <row r="12" spans="1:6" ht="18.75" x14ac:dyDescent="0.25">
      <c r="A12" s="85" t="s">
        <v>62</v>
      </c>
      <c r="B12" s="87">
        <v>150</v>
      </c>
      <c r="C12" s="87" t="s">
        <v>5</v>
      </c>
      <c r="D12" s="1">
        <f t="shared" si="0"/>
        <v>368892.8</v>
      </c>
      <c r="E12" s="1">
        <f>SUM(E14:E17)</f>
        <v>368892.8</v>
      </c>
      <c r="F12" s="2">
        <f>SUM(F13:F22)</f>
        <v>0</v>
      </c>
    </row>
    <row r="13" spans="1:6" ht="18.75" x14ac:dyDescent="0.25">
      <c r="A13" s="85" t="s">
        <v>6</v>
      </c>
      <c r="B13" s="87"/>
      <c r="C13" s="87"/>
      <c r="D13" s="1">
        <f t="shared" si="0"/>
        <v>0</v>
      </c>
      <c r="E13" s="1"/>
      <c r="F13" s="2"/>
    </row>
    <row r="14" spans="1:6" ht="112.5" x14ac:dyDescent="0.25">
      <c r="A14" s="85" t="s">
        <v>244</v>
      </c>
      <c r="B14" s="87">
        <v>150</v>
      </c>
      <c r="C14" s="87">
        <v>152</v>
      </c>
      <c r="D14" s="1">
        <f t="shared" si="0"/>
        <v>168892.79999999999</v>
      </c>
      <c r="E14" s="1">
        <v>168892.79999999999</v>
      </c>
      <c r="F14" s="2"/>
    </row>
    <row r="15" spans="1:6" ht="53.25" customHeight="1" x14ac:dyDescent="0.25">
      <c r="A15" s="85" t="s">
        <v>268</v>
      </c>
      <c r="B15" s="87">
        <v>150</v>
      </c>
      <c r="C15" s="87">
        <v>152</v>
      </c>
      <c r="D15" s="1">
        <f t="shared" si="0"/>
        <v>200000</v>
      </c>
      <c r="E15" s="1">
        <v>200000</v>
      </c>
      <c r="F15" s="2"/>
    </row>
    <row r="16" spans="1:6" ht="75" x14ac:dyDescent="0.25">
      <c r="A16" s="85" t="s">
        <v>270</v>
      </c>
      <c r="B16" s="87">
        <v>150</v>
      </c>
      <c r="C16" s="87">
        <v>152</v>
      </c>
      <c r="D16" s="1">
        <f t="shared" si="0"/>
        <v>0</v>
      </c>
      <c r="E16" s="1"/>
      <c r="F16" s="2"/>
    </row>
    <row r="17" spans="1:6" ht="18.75" x14ac:dyDescent="0.25">
      <c r="A17" s="115"/>
      <c r="B17" s="87"/>
      <c r="C17" s="87"/>
      <c r="D17" s="1">
        <f t="shared" si="0"/>
        <v>0</v>
      </c>
      <c r="E17" s="1"/>
      <c r="F17" s="2"/>
    </row>
    <row r="18" spans="1:6" ht="18.75" x14ac:dyDescent="0.25">
      <c r="A18" s="85"/>
      <c r="B18" s="87"/>
      <c r="C18" s="87"/>
      <c r="D18" s="1">
        <f t="shared" si="0"/>
        <v>0</v>
      </c>
      <c r="E18" s="1"/>
      <c r="F18" s="2"/>
    </row>
    <row r="19" spans="1:6" ht="18.75" x14ac:dyDescent="0.25">
      <c r="A19" s="85"/>
      <c r="B19" s="87"/>
      <c r="C19" s="87"/>
      <c r="D19" s="1">
        <f t="shared" si="0"/>
        <v>0</v>
      </c>
      <c r="E19" s="1"/>
      <c r="F19" s="2"/>
    </row>
    <row r="20" spans="1:6" ht="18.75" x14ac:dyDescent="0.25">
      <c r="A20" s="85"/>
      <c r="B20" s="87"/>
      <c r="C20" s="87"/>
      <c r="D20" s="1">
        <f t="shared" si="0"/>
        <v>0</v>
      </c>
      <c r="E20" s="1"/>
      <c r="F20" s="2"/>
    </row>
    <row r="21" spans="1:6" ht="18.75" x14ac:dyDescent="0.25">
      <c r="A21" s="85"/>
      <c r="B21" s="87"/>
      <c r="C21" s="87"/>
      <c r="D21" s="1">
        <f t="shared" si="0"/>
        <v>0</v>
      </c>
      <c r="E21" s="1"/>
      <c r="F21" s="2"/>
    </row>
    <row r="22" spans="1:6" ht="18.75" x14ac:dyDescent="0.25">
      <c r="A22" s="85"/>
      <c r="B22" s="87"/>
      <c r="C22" s="87"/>
      <c r="D22" s="1">
        <f t="shared" si="0"/>
        <v>0</v>
      </c>
      <c r="E22" s="1"/>
      <c r="F22" s="2"/>
    </row>
    <row r="23" spans="1:6" ht="18.75" x14ac:dyDescent="0.25">
      <c r="A23" s="85" t="s">
        <v>7</v>
      </c>
      <c r="B23" s="87" t="s">
        <v>5</v>
      </c>
      <c r="C23" s="87">
        <v>900</v>
      </c>
      <c r="D23" s="3">
        <f t="shared" si="0"/>
        <v>368892.8</v>
      </c>
      <c r="E23" s="1">
        <f>E25+E83</f>
        <v>368892.8</v>
      </c>
      <c r="F23" s="2">
        <f>F25+F83</f>
        <v>0</v>
      </c>
    </row>
    <row r="24" spans="1:6" ht="18.75" x14ac:dyDescent="0.25">
      <c r="A24" s="85" t="s">
        <v>6</v>
      </c>
      <c r="B24" s="87"/>
      <c r="C24" s="87"/>
      <c r="D24" s="3"/>
      <c r="E24" s="1"/>
      <c r="F24" s="2"/>
    </row>
    <row r="25" spans="1:6" ht="18.75" x14ac:dyDescent="0.25">
      <c r="A25" s="85" t="s">
        <v>8</v>
      </c>
      <c r="B25" s="87" t="s">
        <v>5</v>
      </c>
      <c r="C25" s="87">
        <v>200</v>
      </c>
      <c r="D25" s="3">
        <f t="shared" si="0"/>
        <v>368892.8</v>
      </c>
      <c r="E25" s="1">
        <f>E27+E35+E59+E65</f>
        <v>368892.8</v>
      </c>
      <c r="F25" s="2">
        <f>F27+F35+F59+F65</f>
        <v>0</v>
      </c>
    </row>
    <row r="26" spans="1:6" ht="14.45" customHeight="1" x14ac:dyDescent="0.25">
      <c r="A26" s="85" t="s">
        <v>9</v>
      </c>
      <c r="B26" s="87"/>
      <c r="C26" s="87"/>
      <c r="D26" s="3"/>
      <c r="E26" s="1"/>
      <c r="F26" s="2"/>
    </row>
    <row r="27" spans="1:6" ht="75" x14ac:dyDescent="0.25">
      <c r="A27" s="85" t="s">
        <v>10</v>
      </c>
      <c r="B27" s="87" t="s">
        <v>5</v>
      </c>
      <c r="C27" s="87">
        <v>210</v>
      </c>
      <c r="D27" s="3">
        <f t="shared" si="0"/>
        <v>168892.79999999999</v>
      </c>
      <c r="E27" s="1">
        <f>E29+E30+E31+E32</f>
        <v>168892.79999999999</v>
      </c>
      <c r="F27" s="2">
        <f>F29+F30+F31+F32</f>
        <v>0</v>
      </c>
    </row>
    <row r="28" spans="1:6" ht="18.75" x14ac:dyDescent="0.25">
      <c r="A28" s="85" t="s">
        <v>9</v>
      </c>
      <c r="B28" s="87"/>
      <c r="C28" s="87"/>
      <c r="D28" s="3"/>
      <c r="E28" s="1"/>
      <c r="F28" s="2"/>
    </row>
    <row r="29" spans="1:6" ht="18.75" x14ac:dyDescent="0.25">
      <c r="A29" s="85" t="s">
        <v>11</v>
      </c>
      <c r="B29" s="87">
        <v>111</v>
      </c>
      <c r="C29" s="87">
        <v>211</v>
      </c>
      <c r="D29" s="3">
        <f t="shared" si="0"/>
        <v>0</v>
      </c>
      <c r="E29" s="1"/>
      <c r="F29" s="2"/>
    </row>
    <row r="30" spans="1:6" ht="75" x14ac:dyDescent="0.25">
      <c r="A30" s="85" t="s">
        <v>12</v>
      </c>
      <c r="B30" s="87">
        <v>112</v>
      </c>
      <c r="C30" s="87">
        <v>212</v>
      </c>
      <c r="D30" s="3">
        <f t="shared" si="0"/>
        <v>168892.79999999999</v>
      </c>
      <c r="E30" s="1">
        <v>168892.79999999999</v>
      </c>
      <c r="F30" s="2"/>
    </row>
    <row r="31" spans="1:6" ht="56.25" x14ac:dyDescent="0.25">
      <c r="A31" s="85" t="s">
        <v>13</v>
      </c>
      <c r="B31" s="87">
        <v>119</v>
      </c>
      <c r="C31" s="87">
        <v>213</v>
      </c>
      <c r="D31" s="3">
        <f t="shared" si="0"/>
        <v>0</v>
      </c>
      <c r="E31" s="1"/>
      <c r="F31" s="2"/>
    </row>
    <row r="32" spans="1:6" ht="93.75" x14ac:dyDescent="0.25">
      <c r="A32" s="85" t="s">
        <v>188</v>
      </c>
      <c r="B32" s="87" t="s">
        <v>5</v>
      </c>
      <c r="C32" s="87">
        <v>214</v>
      </c>
      <c r="D32" s="3">
        <f>E32+F32</f>
        <v>0</v>
      </c>
      <c r="E32" s="1">
        <f>E33+E34</f>
        <v>0</v>
      </c>
      <c r="F32" s="2">
        <f>F33+F34</f>
        <v>0</v>
      </c>
    </row>
    <row r="33" spans="1:6" ht="18.75" x14ac:dyDescent="0.25">
      <c r="A33" s="137" t="s">
        <v>6</v>
      </c>
      <c r="B33" s="87">
        <v>112</v>
      </c>
      <c r="C33" s="87">
        <v>214</v>
      </c>
      <c r="D33" s="3">
        <f t="shared" si="0"/>
        <v>0</v>
      </c>
      <c r="E33" s="1"/>
      <c r="F33" s="2"/>
    </row>
    <row r="34" spans="1:6" ht="25.15" customHeight="1" x14ac:dyDescent="0.25">
      <c r="A34" s="138"/>
      <c r="B34" s="87">
        <v>244</v>
      </c>
      <c r="C34" s="87">
        <v>214</v>
      </c>
      <c r="D34" s="3">
        <v>0</v>
      </c>
      <c r="E34" s="1"/>
      <c r="F34" s="2"/>
    </row>
    <row r="35" spans="1:6" ht="37.5" x14ac:dyDescent="0.25">
      <c r="A35" s="85" t="s">
        <v>14</v>
      </c>
      <c r="B35" s="87" t="s">
        <v>5</v>
      </c>
      <c r="C35" s="87">
        <v>220</v>
      </c>
      <c r="D35" s="3">
        <f t="shared" si="0"/>
        <v>200000</v>
      </c>
      <c r="E35" s="1">
        <f>E37+E38+E41+E48+E49+E52+E58</f>
        <v>200000</v>
      </c>
      <c r="F35" s="2">
        <f>F37+F38+F41+F48+F49+F52+F58</f>
        <v>0</v>
      </c>
    </row>
    <row r="36" spans="1:6" ht="18.75" x14ac:dyDescent="0.25">
      <c r="A36" s="85" t="s">
        <v>9</v>
      </c>
      <c r="B36" s="87"/>
      <c r="C36" s="87"/>
      <c r="D36" s="3"/>
      <c r="E36" s="1"/>
      <c r="F36" s="2"/>
    </row>
    <row r="37" spans="1:6" ht="18.75" x14ac:dyDescent="0.25">
      <c r="A37" s="85" t="s">
        <v>15</v>
      </c>
      <c r="B37" s="87">
        <v>244</v>
      </c>
      <c r="C37" s="87">
        <v>221</v>
      </c>
      <c r="D37" s="3">
        <f t="shared" si="0"/>
        <v>0</v>
      </c>
      <c r="E37" s="1"/>
      <c r="F37" s="2"/>
    </row>
    <row r="38" spans="1:6" ht="37.5" x14ac:dyDescent="0.25">
      <c r="A38" s="85" t="s">
        <v>16</v>
      </c>
      <c r="B38" s="87" t="s">
        <v>5</v>
      </c>
      <c r="C38" s="87">
        <v>222</v>
      </c>
      <c r="D38" s="3">
        <f t="shared" si="0"/>
        <v>0</v>
      </c>
      <c r="E38" s="1">
        <f>E39+E40</f>
        <v>0</v>
      </c>
      <c r="F38" s="2">
        <f>F39+F40</f>
        <v>0</v>
      </c>
    </row>
    <row r="39" spans="1:6" ht="22.9" customHeight="1" x14ac:dyDescent="0.25">
      <c r="A39" s="130" t="s">
        <v>6</v>
      </c>
      <c r="B39" s="87">
        <v>112</v>
      </c>
      <c r="C39" s="87">
        <v>222</v>
      </c>
      <c r="D39" s="3">
        <f t="shared" si="0"/>
        <v>0</v>
      </c>
      <c r="E39" s="1"/>
      <c r="F39" s="2"/>
    </row>
    <row r="40" spans="1:6" ht="18.75" x14ac:dyDescent="0.25">
      <c r="A40" s="130"/>
      <c r="B40" s="87">
        <v>244</v>
      </c>
      <c r="C40" s="87">
        <v>222</v>
      </c>
      <c r="D40" s="3">
        <f t="shared" si="0"/>
        <v>0</v>
      </c>
      <c r="E40" s="1"/>
      <c r="F40" s="2"/>
    </row>
    <row r="41" spans="1:6" ht="37.5" x14ac:dyDescent="0.25">
      <c r="A41" s="85" t="s">
        <v>17</v>
      </c>
      <c r="B41" s="87" t="s">
        <v>5</v>
      </c>
      <c r="C41" s="87">
        <v>223</v>
      </c>
      <c r="D41" s="3">
        <f t="shared" si="0"/>
        <v>0</v>
      </c>
      <c r="E41" s="1">
        <f t="shared" ref="E41:F41" si="1">E43+E44+E45+E46+E47</f>
        <v>0</v>
      </c>
      <c r="F41" s="2">
        <f t="shared" si="1"/>
        <v>0</v>
      </c>
    </row>
    <row r="42" spans="1:6" ht="18.75" x14ac:dyDescent="0.25">
      <c r="A42" s="85" t="s">
        <v>6</v>
      </c>
      <c r="B42" s="87"/>
      <c r="C42" s="87"/>
      <c r="D42" s="3"/>
      <c r="E42" s="1"/>
      <c r="F42" s="2"/>
    </row>
    <row r="43" spans="1:6" ht="56.25" x14ac:dyDescent="0.25">
      <c r="A43" s="85" t="s">
        <v>18</v>
      </c>
      <c r="B43" s="87">
        <v>244</v>
      </c>
      <c r="C43" s="87">
        <v>223</v>
      </c>
      <c r="D43" s="3">
        <f t="shared" si="0"/>
        <v>0</v>
      </c>
      <c r="E43" s="1"/>
      <c r="F43" s="2"/>
    </row>
    <row r="44" spans="1:6" ht="37.5" x14ac:dyDescent="0.25">
      <c r="A44" s="85" t="s">
        <v>19</v>
      </c>
      <c r="B44" s="87">
        <v>244</v>
      </c>
      <c r="C44" s="87">
        <v>223</v>
      </c>
      <c r="D44" s="3">
        <f t="shared" si="0"/>
        <v>0</v>
      </c>
      <c r="E44" s="1"/>
      <c r="F44" s="2"/>
    </row>
    <row r="45" spans="1:6" ht="75" x14ac:dyDescent="0.25">
      <c r="A45" s="85" t="s">
        <v>20</v>
      </c>
      <c r="B45" s="87">
        <v>244</v>
      </c>
      <c r="C45" s="87">
        <v>223</v>
      </c>
      <c r="D45" s="3">
        <f t="shared" si="0"/>
        <v>0</v>
      </c>
      <c r="E45" s="1"/>
      <c r="F45" s="2"/>
    </row>
    <row r="46" spans="1:6" ht="75" x14ac:dyDescent="0.25">
      <c r="A46" s="85" t="s">
        <v>21</v>
      </c>
      <c r="B46" s="87">
        <v>244</v>
      </c>
      <c r="C46" s="87">
        <v>223</v>
      </c>
      <c r="D46" s="3">
        <f t="shared" si="0"/>
        <v>0</v>
      </c>
      <c r="E46" s="1"/>
      <c r="F46" s="2"/>
    </row>
    <row r="47" spans="1:6" ht="56.25" x14ac:dyDescent="0.25">
      <c r="A47" s="85" t="s">
        <v>22</v>
      </c>
      <c r="B47" s="87">
        <v>244</v>
      </c>
      <c r="C47" s="87">
        <v>223</v>
      </c>
      <c r="D47" s="3">
        <f t="shared" si="0"/>
        <v>0</v>
      </c>
      <c r="E47" s="1"/>
      <c r="F47" s="2"/>
    </row>
    <row r="48" spans="1:6" ht="145.9" customHeight="1" x14ac:dyDescent="0.25">
      <c r="A48" s="85" t="s">
        <v>23</v>
      </c>
      <c r="B48" s="87">
        <v>244</v>
      </c>
      <c r="C48" s="87">
        <v>224</v>
      </c>
      <c r="D48" s="3">
        <f t="shared" si="0"/>
        <v>0</v>
      </c>
      <c r="E48" s="1"/>
      <c r="F48" s="2"/>
    </row>
    <row r="49" spans="1:6" ht="56.25" x14ac:dyDescent="0.25">
      <c r="A49" s="85" t="s">
        <v>24</v>
      </c>
      <c r="B49" s="87" t="s">
        <v>5</v>
      </c>
      <c r="C49" s="87">
        <v>225</v>
      </c>
      <c r="D49" s="1">
        <f t="shared" ref="D49:F49" si="2">D50+D51</f>
        <v>0</v>
      </c>
      <c r="E49" s="1">
        <f>E50+E51</f>
        <v>0</v>
      </c>
      <c r="F49" s="2">
        <f t="shared" si="2"/>
        <v>0</v>
      </c>
    </row>
    <row r="50" spans="1:6" ht="18.75" x14ac:dyDescent="0.25">
      <c r="A50" s="130" t="s">
        <v>6</v>
      </c>
      <c r="B50" s="87">
        <v>243</v>
      </c>
      <c r="C50" s="87">
        <v>225</v>
      </c>
      <c r="D50" s="3">
        <f t="shared" si="0"/>
        <v>0</v>
      </c>
      <c r="E50" s="1"/>
      <c r="F50" s="2"/>
    </row>
    <row r="51" spans="1:6" ht="18.75" x14ac:dyDescent="0.25">
      <c r="A51" s="130"/>
      <c r="B51" s="87">
        <v>244</v>
      </c>
      <c r="C51" s="87">
        <v>225</v>
      </c>
      <c r="D51" s="3">
        <f t="shared" si="0"/>
        <v>0</v>
      </c>
      <c r="E51" s="1"/>
      <c r="F51" s="2"/>
    </row>
    <row r="52" spans="1:6" ht="37.5" x14ac:dyDescent="0.25">
      <c r="A52" s="85" t="s">
        <v>58</v>
      </c>
      <c r="B52" s="87" t="s">
        <v>5</v>
      </c>
      <c r="C52" s="87">
        <v>226</v>
      </c>
      <c r="D52" s="3">
        <f t="shared" si="0"/>
        <v>200000</v>
      </c>
      <c r="E52" s="1">
        <f>E53+E54+E56+E57+E55</f>
        <v>200000</v>
      </c>
      <c r="F52" s="2">
        <f>F53+F54+F56+F57+F55</f>
        <v>0</v>
      </c>
    </row>
    <row r="53" spans="1:6" ht="18.75" x14ac:dyDescent="0.25">
      <c r="A53" s="130" t="s">
        <v>6</v>
      </c>
      <c r="B53" s="87">
        <v>112</v>
      </c>
      <c r="C53" s="87">
        <v>226</v>
      </c>
      <c r="D53" s="3">
        <f t="shared" si="0"/>
        <v>0</v>
      </c>
      <c r="E53" s="1"/>
      <c r="F53" s="2"/>
    </row>
    <row r="54" spans="1:6" ht="18.75" x14ac:dyDescent="0.25">
      <c r="A54" s="130"/>
      <c r="B54" s="87">
        <v>113</v>
      </c>
      <c r="C54" s="87">
        <v>226</v>
      </c>
      <c r="D54" s="3">
        <f t="shared" si="0"/>
        <v>0</v>
      </c>
      <c r="E54" s="1"/>
      <c r="F54" s="2"/>
    </row>
    <row r="55" spans="1:6" ht="18.75" x14ac:dyDescent="0.25">
      <c r="A55" s="130"/>
      <c r="B55" s="87">
        <v>119</v>
      </c>
      <c r="C55" s="87">
        <v>226</v>
      </c>
      <c r="D55" s="3">
        <f t="shared" si="0"/>
        <v>0</v>
      </c>
      <c r="E55" s="1"/>
      <c r="F55" s="2"/>
    </row>
    <row r="56" spans="1:6" ht="18.75" x14ac:dyDescent="0.25">
      <c r="A56" s="130"/>
      <c r="B56" s="87">
        <v>243</v>
      </c>
      <c r="C56" s="87">
        <v>226</v>
      </c>
      <c r="D56" s="3">
        <f t="shared" si="0"/>
        <v>0</v>
      </c>
      <c r="E56" s="1"/>
      <c r="F56" s="2"/>
    </row>
    <row r="57" spans="1:6" ht="18.75" x14ac:dyDescent="0.25">
      <c r="A57" s="130"/>
      <c r="B57" s="87">
        <v>244</v>
      </c>
      <c r="C57" s="87">
        <v>226</v>
      </c>
      <c r="D57" s="3">
        <f t="shared" si="0"/>
        <v>200000</v>
      </c>
      <c r="E57" s="1">
        <v>200000</v>
      </c>
      <c r="F57" s="2"/>
    </row>
    <row r="58" spans="1:6" ht="18.75" x14ac:dyDescent="0.25">
      <c r="A58" s="85" t="s">
        <v>25</v>
      </c>
      <c r="B58" s="87">
        <v>244</v>
      </c>
      <c r="C58" s="87">
        <v>227</v>
      </c>
      <c r="D58" s="3">
        <f t="shared" si="0"/>
        <v>0</v>
      </c>
      <c r="E58" s="1"/>
      <c r="F58" s="2"/>
    </row>
    <row r="59" spans="1:6" ht="37.5" x14ac:dyDescent="0.25">
      <c r="A59" s="85" t="s">
        <v>26</v>
      </c>
      <c r="B59" s="87" t="s">
        <v>5</v>
      </c>
      <c r="C59" s="87">
        <v>260</v>
      </c>
      <c r="D59" s="3">
        <f t="shared" si="0"/>
        <v>0</v>
      </c>
      <c r="E59" s="1">
        <f>E60+E61+E64</f>
        <v>0</v>
      </c>
      <c r="F59" s="2">
        <f>F60+F61+F64</f>
        <v>0</v>
      </c>
    </row>
    <row r="60" spans="1:6" ht="112.5" x14ac:dyDescent="0.25">
      <c r="A60" s="85" t="s">
        <v>27</v>
      </c>
      <c r="B60" s="87">
        <v>321</v>
      </c>
      <c r="C60" s="87">
        <v>264</v>
      </c>
      <c r="D60" s="3">
        <f t="shared" si="0"/>
        <v>0</v>
      </c>
      <c r="E60" s="1"/>
      <c r="F60" s="2"/>
    </row>
    <row r="61" spans="1:6" ht="93.75" x14ac:dyDescent="0.25">
      <c r="A61" s="85" t="s">
        <v>28</v>
      </c>
      <c r="B61" s="87" t="s">
        <v>5</v>
      </c>
      <c r="C61" s="87">
        <v>266</v>
      </c>
      <c r="D61" s="3">
        <f t="shared" si="0"/>
        <v>0</v>
      </c>
      <c r="E61" s="1">
        <f t="shared" ref="E61:F61" si="3">E62+E63</f>
        <v>0</v>
      </c>
      <c r="F61" s="2">
        <f t="shared" si="3"/>
        <v>0</v>
      </c>
    </row>
    <row r="62" spans="1:6" ht="18.75" x14ac:dyDescent="0.25">
      <c r="A62" s="130" t="s">
        <v>6</v>
      </c>
      <c r="B62" s="87">
        <v>111</v>
      </c>
      <c r="C62" s="87">
        <v>266</v>
      </c>
      <c r="D62" s="3">
        <f t="shared" si="0"/>
        <v>0</v>
      </c>
      <c r="E62" s="1"/>
      <c r="F62" s="2"/>
    </row>
    <row r="63" spans="1:6" ht="18.75" x14ac:dyDescent="0.25">
      <c r="A63" s="130"/>
      <c r="B63" s="87">
        <v>112</v>
      </c>
      <c r="C63" s="87">
        <v>266</v>
      </c>
      <c r="D63" s="3">
        <f t="shared" si="0"/>
        <v>0</v>
      </c>
      <c r="E63" s="1"/>
      <c r="F63" s="2"/>
    </row>
    <row r="64" spans="1:6" ht="75" x14ac:dyDescent="0.25">
      <c r="A64" s="85" t="s">
        <v>29</v>
      </c>
      <c r="B64" s="87">
        <v>112</v>
      </c>
      <c r="C64" s="87">
        <v>267</v>
      </c>
      <c r="D64" s="3">
        <f t="shared" si="0"/>
        <v>0</v>
      </c>
      <c r="E64" s="1"/>
      <c r="F64" s="2"/>
    </row>
    <row r="65" spans="1:6" ht="18.75" x14ac:dyDescent="0.25">
      <c r="A65" s="85" t="s">
        <v>30</v>
      </c>
      <c r="B65" s="87" t="s">
        <v>5</v>
      </c>
      <c r="C65" s="87">
        <v>290</v>
      </c>
      <c r="D65" s="3">
        <f t="shared" si="0"/>
        <v>0</v>
      </c>
      <c r="E65" s="1">
        <f>E67+E71+E72+E73+E74+E80</f>
        <v>0</v>
      </c>
      <c r="F65" s="2">
        <f>F67+F71+F72+F73+F74+F80</f>
        <v>0</v>
      </c>
    </row>
    <row r="66" spans="1:6" ht="18.75" x14ac:dyDescent="0.25">
      <c r="A66" s="85" t="s">
        <v>9</v>
      </c>
      <c r="B66" s="87"/>
      <c r="C66" s="87"/>
      <c r="D66" s="3">
        <f t="shared" si="0"/>
        <v>0</v>
      </c>
      <c r="E66" s="1"/>
      <c r="F66" s="2"/>
    </row>
    <row r="67" spans="1:6" ht="37.5" x14ac:dyDescent="0.25">
      <c r="A67" s="85" t="s">
        <v>31</v>
      </c>
      <c r="B67" s="87" t="s">
        <v>5</v>
      </c>
      <c r="C67" s="87">
        <v>291</v>
      </c>
      <c r="D67" s="3">
        <f t="shared" si="0"/>
        <v>0</v>
      </c>
      <c r="E67" s="1">
        <f t="shared" ref="E67:F67" si="4">E68+E69+E70</f>
        <v>0</v>
      </c>
      <c r="F67" s="2">
        <f t="shared" si="4"/>
        <v>0</v>
      </c>
    </row>
    <row r="68" spans="1:6" ht="18.75" x14ac:dyDescent="0.25">
      <c r="A68" s="130" t="s">
        <v>6</v>
      </c>
      <c r="B68" s="87">
        <v>851</v>
      </c>
      <c r="C68" s="87">
        <v>291</v>
      </c>
      <c r="D68" s="3">
        <f t="shared" si="0"/>
        <v>0</v>
      </c>
      <c r="E68" s="1"/>
      <c r="F68" s="2"/>
    </row>
    <row r="69" spans="1:6" ht="18.75" x14ac:dyDescent="0.25">
      <c r="A69" s="130"/>
      <c r="B69" s="87">
        <v>852</v>
      </c>
      <c r="C69" s="87">
        <v>291</v>
      </c>
      <c r="D69" s="3">
        <f t="shared" si="0"/>
        <v>0</v>
      </c>
      <c r="E69" s="1"/>
      <c r="F69" s="2"/>
    </row>
    <row r="70" spans="1:6" ht="18.75" x14ac:dyDescent="0.25">
      <c r="A70" s="130"/>
      <c r="B70" s="87">
        <v>853</v>
      </c>
      <c r="C70" s="87">
        <v>291</v>
      </c>
      <c r="D70" s="3">
        <f t="shared" si="0"/>
        <v>0</v>
      </c>
      <c r="E70" s="1"/>
      <c r="F70" s="2"/>
    </row>
    <row r="71" spans="1:6" ht="112.5" x14ac:dyDescent="0.25">
      <c r="A71" s="85" t="s">
        <v>32</v>
      </c>
      <c r="B71" s="87">
        <v>853</v>
      </c>
      <c r="C71" s="87">
        <v>292</v>
      </c>
      <c r="D71" s="3">
        <f t="shared" ref="D71:D100" si="5">E71+F71</f>
        <v>0</v>
      </c>
      <c r="E71" s="1"/>
      <c r="F71" s="2">
        <v>0</v>
      </c>
    </row>
    <row r="72" spans="1:6" ht="131.25" x14ac:dyDescent="0.25">
      <c r="A72" s="85" t="s">
        <v>33</v>
      </c>
      <c r="B72" s="87">
        <v>853</v>
      </c>
      <c r="C72" s="87">
        <v>293</v>
      </c>
      <c r="D72" s="3">
        <f t="shared" si="5"/>
        <v>0</v>
      </c>
      <c r="E72" s="1"/>
      <c r="F72" s="2">
        <v>0</v>
      </c>
    </row>
    <row r="73" spans="1:6" ht="56.25" x14ac:dyDescent="0.25">
      <c r="A73" s="85" t="s">
        <v>148</v>
      </c>
      <c r="B73" s="87">
        <v>853</v>
      </c>
      <c r="C73" s="87">
        <v>295</v>
      </c>
      <c r="D73" s="3">
        <f t="shared" si="5"/>
        <v>0</v>
      </c>
      <c r="E73" s="1"/>
      <c r="F73" s="2">
        <v>0</v>
      </c>
    </row>
    <row r="74" spans="1:6" ht="56.25" x14ac:dyDescent="0.25">
      <c r="A74" s="85" t="s">
        <v>34</v>
      </c>
      <c r="B74" s="87" t="s">
        <v>5</v>
      </c>
      <c r="C74" s="87">
        <v>296</v>
      </c>
      <c r="D74" s="3">
        <f t="shared" si="5"/>
        <v>0</v>
      </c>
      <c r="E74" s="1">
        <f t="shared" ref="E74:F74" si="6">E75+E76+E77+E78+E79</f>
        <v>0</v>
      </c>
      <c r="F74" s="2">
        <f t="shared" si="6"/>
        <v>0</v>
      </c>
    </row>
    <row r="75" spans="1:6" ht="18.75" x14ac:dyDescent="0.25">
      <c r="A75" s="130" t="s">
        <v>6</v>
      </c>
      <c r="B75" s="87">
        <v>244</v>
      </c>
      <c r="C75" s="87">
        <v>296</v>
      </c>
      <c r="D75" s="3">
        <f t="shared" si="5"/>
        <v>0</v>
      </c>
      <c r="E75" s="1"/>
      <c r="F75" s="2"/>
    </row>
    <row r="76" spans="1:6" ht="18.75" x14ac:dyDescent="0.25">
      <c r="A76" s="130"/>
      <c r="B76" s="87">
        <v>340</v>
      </c>
      <c r="C76" s="87">
        <v>296</v>
      </c>
      <c r="D76" s="3">
        <f t="shared" si="5"/>
        <v>0</v>
      </c>
      <c r="E76" s="1"/>
      <c r="F76" s="2"/>
    </row>
    <row r="77" spans="1:6" ht="18.75" x14ac:dyDescent="0.25">
      <c r="A77" s="130"/>
      <c r="B77" s="87">
        <v>350</v>
      </c>
      <c r="C77" s="87">
        <v>296</v>
      </c>
      <c r="D77" s="3">
        <f t="shared" si="5"/>
        <v>0</v>
      </c>
      <c r="E77" s="1"/>
      <c r="F77" s="2"/>
    </row>
    <row r="78" spans="1:6" ht="18.75" x14ac:dyDescent="0.25">
      <c r="A78" s="130"/>
      <c r="B78" s="87">
        <v>360</v>
      </c>
      <c r="C78" s="87">
        <v>296</v>
      </c>
      <c r="D78" s="3">
        <f t="shared" si="5"/>
        <v>0</v>
      </c>
      <c r="E78" s="1"/>
      <c r="F78" s="2"/>
    </row>
    <row r="79" spans="1:6" ht="18.75" x14ac:dyDescent="0.25">
      <c r="A79" s="130"/>
      <c r="B79" s="87">
        <v>853</v>
      </c>
      <c r="C79" s="87">
        <v>296</v>
      </c>
      <c r="D79" s="3">
        <f t="shared" si="5"/>
        <v>0</v>
      </c>
      <c r="E79" s="1"/>
      <c r="F79" s="2"/>
    </row>
    <row r="80" spans="1:6" ht="62.45" customHeight="1" x14ac:dyDescent="0.25">
      <c r="A80" s="85" t="s">
        <v>35</v>
      </c>
      <c r="B80" s="87" t="s">
        <v>5</v>
      </c>
      <c r="C80" s="87">
        <v>297</v>
      </c>
      <c r="D80" s="3">
        <f t="shared" si="5"/>
        <v>0</v>
      </c>
      <c r="E80" s="1">
        <f t="shared" ref="E80:F80" si="7">E81+E82</f>
        <v>0</v>
      </c>
      <c r="F80" s="2">
        <f t="shared" si="7"/>
        <v>0</v>
      </c>
    </row>
    <row r="81" spans="1:6" ht="18.75" x14ac:dyDescent="0.25">
      <c r="A81" s="130" t="s">
        <v>6</v>
      </c>
      <c r="B81" s="87">
        <v>244</v>
      </c>
      <c r="C81" s="87">
        <v>297</v>
      </c>
      <c r="D81" s="3">
        <f t="shared" si="5"/>
        <v>0</v>
      </c>
      <c r="E81" s="1"/>
      <c r="F81" s="2"/>
    </row>
    <row r="82" spans="1:6" ht="18.75" x14ac:dyDescent="0.25">
      <c r="A82" s="130"/>
      <c r="B82" s="87">
        <v>853</v>
      </c>
      <c r="C82" s="87">
        <v>297</v>
      </c>
      <c r="D82" s="3">
        <f t="shared" si="5"/>
        <v>0</v>
      </c>
      <c r="E82" s="1"/>
      <c r="F82" s="2"/>
    </row>
    <row r="83" spans="1:6" ht="56.25" x14ac:dyDescent="0.25">
      <c r="A83" s="85" t="s">
        <v>59</v>
      </c>
      <c r="B83" s="87" t="s">
        <v>5</v>
      </c>
      <c r="C83" s="87">
        <v>300</v>
      </c>
      <c r="D83" s="3">
        <f t="shared" si="5"/>
        <v>0</v>
      </c>
      <c r="E83" s="1">
        <f>E85+E87+E86</f>
        <v>0</v>
      </c>
      <c r="F83" s="2">
        <f>F85+F87+F86</f>
        <v>0</v>
      </c>
    </row>
    <row r="84" spans="1:6" ht="18.75" x14ac:dyDescent="0.25">
      <c r="A84" s="85" t="s">
        <v>9</v>
      </c>
      <c r="B84" s="87"/>
      <c r="C84" s="87"/>
      <c r="D84" s="3"/>
      <c r="E84" s="1"/>
      <c r="F84" s="2"/>
    </row>
    <row r="85" spans="1:6" ht="56.25" x14ac:dyDescent="0.25">
      <c r="A85" s="85" t="s">
        <v>36</v>
      </c>
      <c r="B85" s="87">
        <v>244</v>
      </c>
      <c r="C85" s="87">
        <v>310</v>
      </c>
      <c r="D85" s="3">
        <f t="shared" si="5"/>
        <v>0</v>
      </c>
      <c r="E85" s="1"/>
      <c r="F85" s="2"/>
    </row>
    <row r="86" spans="1:6" ht="75" x14ac:dyDescent="0.25">
      <c r="A86" s="85" t="s">
        <v>68</v>
      </c>
      <c r="B86" s="87">
        <v>244</v>
      </c>
      <c r="C86" s="87">
        <v>320</v>
      </c>
      <c r="D86" s="3">
        <f t="shared" si="5"/>
        <v>0</v>
      </c>
      <c r="E86" s="1"/>
      <c r="F86" s="2"/>
    </row>
    <row r="87" spans="1:6" ht="75" x14ac:dyDescent="0.25">
      <c r="A87" s="85" t="s">
        <v>60</v>
      </c>
      <c r="B87" s="87" t="s">
        <v>5</v>
      </c>
      <c r="C87" s="87">
        <v>340</v>
      </c>
      <c r="D87" s="3">
        <f t="shared" si="5"/>
        <v>0</v>
      </c>
      <c r="E87" s="1">
        <f>E89+E90+E91+E92+E93+E94+E95</f>
        <v>0</v>
      </c>
      <c r="F87" s="2">
        <f>F89+F90+F91+F92+F93+F94+F95</f>
        <v>0</v>
      </c>
    </row>
    <row r="88" spans="1:6" ht="18.75" x14ac:dyDescent="0.25">
      <c r="A88" s="85" t="s">
        <v>6</v>
      </c>
      <c r="B88" s="87"/>
      <c r="C88" s="87"/>
      <c r="D88" s="3"/>
      <c r="E88" s="1"/>
      <c r="F88" s="2"/>
    </row>
    <row r="89" spans="1:6" ht="131.25" x14ac:dyDescent="0.25">
      <c r="A89" s="85" t="s">
        <v>37</v>
      </c>
      <c r="B89" s="87">
        <v>244</v>
      </c>
      <c r="C89" s="87">
        <v>341</v>
      </c>
      <c r="D89" s="3">
        <f t="shared" si="5"/>
        <v>0</v>
      </c>
      <c r="E89" s="1"/>
      <c r="F89" s="2"/>
    </row>
    <row r="90" spans="1:6" ht="56.25" x14ac:dyDescent="0.25">
      <c r="A90" s="85" t="s">
        <v>38</v>
      </c>
      <c r="B90" s="87">
        <v>244</v>
      </c>
      <c r="C90" s="87">
        <v>342</v>
      </c>
      <c r="D90" s="3">
        <f t="shared" si="5"/>
        <v>0</v>
      </c>
      <c r="E90" s="1"/>
      <c r="F90" s="2"/>
    </row>
    <row r="91" spans="1:6" ht="75" x14ac:dyDescent="0.25">
      <c r="A91" s="85" t="s">
        <v>39</v>
      </c>
      <c r="B91" s="87">
        <v>244</v>
      </c>
      <c r="C91" s="87">
        <v>343</v>
      </c>
      <c r="D91" s="3">
        <f t="shared" si="5"/>
        <v>0</v>
      </c>
      <c r="E91" s="1"/>
      <c r="F91" s="2"/>
    </row>
    <row r="92" spans="1:6" ht="75" x14ac:dyDescent="0.25">
      <c r="A92" s="85" t="s">
        <v>40</v>
      </c>
      <c r="B92" s="87">
        <v>244</v>
      </c>
      <c r="C92" s="87">
        <v>344</v>
      </c>
      <c r="D92" s="3">
        <f t="shared" si="5"/>
        <v>0</v>
      </c>
      <c r="E92" s="1"/>
      <c r="F92" s="2"/>
    </row>
    <row r="93" spans="1:6" ht="56.25" x14ac:dyDescent="0.25">
      <c r="A93" s="85" t="s">
        <v>41</v>
      </c>
      <c r="B93" s="87">
        <v>244</v>
      </c>
      <c r="C93" s="87">
        <v>345</v>
      </c>
      <c r="D93" s="3">
        <f t="shared" si="5"/>
        <v>0</v>
      </c>
      <c r="E93" s="1"/>
      <c r="F93" s="2"/>
    </row>
    <row r="94" spans="1:6" ht="75" x14ac:dyDescent="0.25">
      <c r="A94" s="85" t="s">
        <v>42</v>
      </c>
      <c r="B94" s="87">
        <v>244</v>
      </c>
      <c r="C94" s="87">
        <v>346</v>
      </c>
      <c r="D94" s="3">
        <f t="shared" si="5"/>
        <v>0</v>
      </c>
      <c r="E94" s="1"/>
      <c r="F94" s="2"/>
    </row>
    <row r="95" spans="1:6" ht="112.5" x14ac:dyDescent="0.25">
      <c r="A95" s="85" t="s">
        <v>43</v>
      </c>
      <c r="B95" s="87">
        <v>244</v>
      </c>
      <c r="C95" s="87">
        <v>349</v>
      </c>
      <c r="D95" s="3">
        <f t="shared" si="5"/>
        <v>0</v>
      </c>
      <c r="E95" s="1"/>
      <c r="F95" s="2"/>
    </row>
    <row r="96" spans="1:6" ht="56.25" x14ac:dyDescent="0.25">
      <c r="A96" s="85" t="s">
        <v>67</v>
      </c>
      <c r="B96" s="87" t="s">
        <v>5</v>
      </c>
      <c r="C96" s="87" t="s">
        <v>5</v>
      </c>
      <c r="D96" s="3">
        <f t="shared" si="5"/>
        <v>0</v>
      </c>
      <c r="E96" s="1">
        <f t="shared" ref="E96:F96" si="8">E98+E99+E100</f>
        <v>0</v>
      </c>
      <c r="F96" s="2">
        <f t="shared" si="8"/>
        <v>0</v>
      </c>
    </row>
    <row r="97" spans="1:6" ht="18.75" x14ac:dyDescent="0.25">
      <c r="A97" s="85" t="s">
        <v>6</v>
      </c>
      <c r="B97" s="87"/>
      <c r="C97" s="87"/>
      <c r="D97" s="3"/>
      <c r="E97" s="1"/>
      <c r="F97" s="2"/>
    </row>
    <row r="98" spans="1:6" ht="18.75" x14ac:dyDescent="0.25">
      <c r="A98" s="85" t="s">
        <v>181</v>
      </c>
      <c r="B98" s="87">
        <v>180</v>
      </c>
      <c r="C98" s="87" t="s">
        <v>5</v>
      </c>
      <c r="D98" s="3">
        <f t="shared" si="5"/>
        <v>0</v>
      </c>
      <c r="E98" s="1"/>
      <c r="F98" s="2"/>
    </row>
    <row r="99" spans="1:6" ht="56.25" x14ac:dyDescent="0.25">
      <c r="A99" s="85" t="s">
        <v>182</v>
      </c>
      <c r="B99" s="87">
        <v>180</v>
      </c>
      <c r="C99" s="87" t="s">
        <v>5</v>
      </c>
      <c r="D99" s="3">
        <f t="shared" si="5"/>
        <v>0</v>
      </c>
      <c r="E99" s="1"/>
      <c r="F99" s="2"/>
    </row>
    <row r="100" spans="1:6" ht="57" thickBot="1" x14ac:dyDescent="0.3">
      <c r="A100" s="29" t="s">
        <v>183</v>
      </c>
      <c r="B100" s="30">
        <v>180</v>
      </c>
      <c r="C100" s="30" t="s">
        <v>5</v>
      </c>
      <c r="D100" s="31">
        <f t="shared" si="5"/>
        <v>0</v>
      </c>
      <c r="E100" s="32"/>
      <c r="F100" s="76"/>
    </row>
    <row r="101" spans="1:6" ht="18.75" x14ac:dyDescent="0.25">
      <c r="A101" s="12"/>
      <c r="B101" s="16"/>
      <c r="C101" s="16"/>
      <c r="D101" s="33"/>
      <c r="E101" s="33"/>
      <c r="F101" s="33"/>
    </row>
    <row r="102" spans="1:6" x14ac:dyDescent="0.25">
      <c r="A102" s="9"/>
    </row>
    <row r="103" spans="1:6" ht="37.5" x14ac:dyDescent="0.3">
      <c r="A103" s="26" t="s">
        <v>52</v>
      </c>
      <c r="B103" s="132"/>
      <c r="C103" s="132"/>
      <c r="D103" s="8"/>
      <c r="E103" s="132" t="s">
        <v>247</v>
      </c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/>
      <c r="B105" s="8"/>
      <c r="C105" s="8"/>
      <c r="D105" s="8"/>
      <c r="E105" s="8"/>
      <c r="F105" s="8"/>
    </row>
    <row r="106" spans="1:6" ht="37.5" x14ac:dyDescent="0.3">
      <c r="A106" s="26" t="s">
        <v>55</v>
      </c>
      <c r="B106" s="132"/>
      <c r="C106" s="132"/>
      <c r="D106" s="8"/>
      <c r="E106" s="132"/>
      <c r="F106" s="132"/>
    </row>
    <row r="107" spans="1:6" ht="18.75" x14ac:dyDescent="0.3">
      <c r="A107" s="26"/>
      <c r="B107" s="139" t="s">
        <v>53</v>
      </c>
      <c r="C107" s="139"/>
      <c r="D107" s="8"/>
      <c r="E107" s="139" t="s">
        <v>54</v>
      </c>
      <c r="F107" s="139"/>
    </row>
    <row r="108" spans="1:6" ht="18.75" x14ac:dyDescent="0.3">
      <c r="A108" s="26"/>
      <c r="B108" s="40"/>
      <c r="C108" s="40"/>
      <c r="D108" s="8"/>
      <c r="E108" s="40"/>
      <c r="F108" s="40"/>
    </row>
    <row r="109" spans="1:6" ht="18.75" x14ac:dyDescent="0.3">
      <c r="A109" s="26" t="s">
        <v>56</v>
      </c>
      <c r="B109" s="132"/>
      <c r="C109" s="132"/>
      <c r="D109" s="8"/>
      <c r="E109" s="132"/>
      <c r="F109" s="132"/>
    </row>
    <row r="110" spans="1:6" ht="18.75" x14ac:dyDescent="0.3">
      <c r="A110" s="26"/>
      <c r="B110" s="139" t="s">
        <v>53</v>
      </c>
      <c r="C110" s="139"/>
      <c r="D110" s="8"/>
      <c r="E110" s="139" t="s">
        <v>54</v>
      </c>
      <c r="F110" s="139"/>
    </row>
    <row r="111" spans="1:6" ht="18.75" x14ac:dyDescent="0.3">
      <c r="A111" s="26" t="s">
        <v>57</v>
      </c>
      <c r="B111" s="8"/>
      <c r="C111" s="8"/>
      <c r="D111" s="8"/>
      <c r="E111" s="8"/>
      <c r="F111" s="8"/>
    </row>
    <row r="112" spans="1:6" ht="18.75" x14ac:dyDescent="0.3">
      <c r="A112" s="140" t="s">
        <v>284</v>
      </c>
      <c r="B112" s="140"/>
      <c r="C112" s="8"/>
      <c r="D112" s="8"/>
      <c r="E112" s="8"/>
      <c r="F112" s="8"/>
    </row>
  </sheetData>
  <mergeCells count="29">
    <mergeCell ref="B109:C109"/>
    <mergeCell ref="E109:F109"/>
    <mergeCell ref="B110:C110"/>
    <mergeCell ref="E110:F110"/>
    <mergeCell ref="A112:B112"/>
    <mergeCell ref="A33:A34"/>
    <mergeCell ref="A39:A40"/>
    <mergeCell ref="A50:A51"/>
    <mergeCell ref="A53:A57"/>
    <mergeCell ref="A62:A63"/>
    <mergeCell ref="B107:C107"/>
    <mergeCell ref="E107:F107"/>
    <mergeCell ref="A68:A70"/>
    <mergeCell ref="A75:A79"/>
    <mergeCell ref="A81:A82"/>
    <mergeCell ref="B103:C103"/>
    <mergeCell ref="E103:F103"/>
    <mergeCell ref="B106:C106"/>
    <mergeCell ref="E106:F106"/>
    <mergeCell ref="B104:C104"/>
    <mergeCell ref="E104:F104"/>
    <mergeCell ref="A1:F1"/>
    <mergeCell ref="A2:F2"/>
    <mergeCell ref="A5:A6"/>
    <mergeCell ref="B5:B6"/>
    <mergeCell ref="C5:C6"/>
    <mergeCell ref="D5:D6"/>
    <mergeCell ref="E5:F5"/>
    <mergeCell ref="B3:F3"/>
  </mergeCells>
  <pageMargins left="1.3779527559055118" right="0.39370078740157483" top="0.98425196850393704" bottom="0.78740157480314965" header="0.31496062992125984" footer="0.31496062992125984"/>
  <pageSetup paperSize="9" scale="77" firstPageNumber="23" orientation="portrait" useFirstPageNumber="1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9"/>
  <sheetViews>
    <sheetView topLeftCell="A79" zoomScaleNormal="100" workbookViewId="0">
      <selection activeCell="E82" sqref="E82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6" width="18.5703125" style="5" customWidth="1"/>
    <col min="7" max="16384" width="8.85546875" style="5"/>
  </cols>
  <sheetData>
    <row r="1" spans="1:6" ht="18.75" x14ac:dyDescent="0.25">
      <c r="A1" s="129" t="s">
        <v>236</v>
      </c>
      <c r="B1" s="129"/>
      <c r="C1" s="129"/>
      <c r="D1" s="129"/>
      <c r="E1" s="129"/>
      <c r="F1" s="129"/>
    </row>
    <row r="2" spans="1:6" ht="18.75" x14ac:dyDescent="0.25">
      <c r="A2" s="129" t="s">
        <v>292</v>
      </c>
      <c r="B2" s="129"/>
      <c r="C2" s="129"/>
      <c r="D2" s="129"/>
      <c r="E2" s="129"/>
      <c r="F2" s="129"/>
    </row>
    <row r="3" spans="1:6" ht="15.75" x14ac:dyDescent="0.25">
      <c r="A3" s="27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F4" s="4" t="s">
        <v>51</v>
      </c>
    </row>
    <row r="5" spans="1:6" ht="52.9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184</v>
      </c>
      <c r="F5" s="128"/>
    </row>
    <row r="6" spans="1:6" ht="15.75" x14ac:dyDescent="0.25">
      <c r="A6" s="145"/>
      <c r="B6" s="144"/>
      <c r="C6" s="146"/>
      <c r="D6" s="144"/>
      <c r="E6" s="147" t="s">
        <v>6</v>
      </c>
      <c r="F6" s="148"/>
    </row>
    <row r="7" spans="1:6" ht="221.25" thickBot="1" x14ac:dyDescent="0.3">
      <c r="A7" s="134"/>
      <c r="B7" s="127"/>
      <c r="C7" s="136"/>
      <c r="D7" s="127"/>
      <c r="E7" s="84" t="s">
        <v>185</v>
      </c>
      <c r="F7" s="34" t="s">
        <v>186</v>
      </c>
    </row>
    <row r="8" spans="1:6" ht="18.600000000000001" thickBot="1" x14ac:dyDescent="0.35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5">
        <v>6</v>
      </c>
    </row>
    <row r="9" spans="1:6" ht="112.5" x14ac:dyDescent="0.25">
      <c r="A9" s="85" t="s">
        <v>69</v>
      </c>
      <c r="B9" s="87" t="s">
        <v>5</v>
      </c>
      <c r="C9" s="87" t="s">
        <v>5</v>
      </c>
      <c r="D9" s="3">
        <f>SUM(E9:F9)</f>
        <v>700260.14</v>
      </c>
      <c r="E9" s="1">
        <v>700260.14</v>
      </c>
      <c r="F9" s="2"/>
    </row>
    <row r="10" spans="1:6" ht="18.75" x14ac:dyDescent="0.25">
      <c r="A10" s="85" t="s">
        <v>7</v>
      </c>
      <c r="B10" s="87" t="s">
        <v>5</v>
      </c>
      <c r="C10" s="87">
        <v>900</v>
      </c>
      <c r="D10" s="3">
        <f>SUM(E10:F10)</f>
        <v>700260.14</v>
      </c>
      <c r="E10" s="1">
        <v>700260.14</v>
      </c>
      <c r="F10" s="2">
        <v>0</v>
      </c>
    </row>
    <row r="11" spans="1:6" ht="18.75" x14ac:dyDescent="0.25">
      <c r="A11" s="85" t="s">
        <v>6</v>
      </c>
      <c r="B11" s="87"/>
      <c r="C11" s="87"/>
      <c r="D11" s="3"/>
      <c r="E11" s="1"/>
      <c r="F11" s="2"/>
    </row>
    <row r="12" spans="1:6" ht="33.6" customHeight="1" x14ac:dyDescent="0.25">
      <c r="A12" s="141" t="s">
        <v>187</v>
      </c>
      <c r="B12" s="142"/>
      <c r="C12" s="142"/>
      <c r="D12" s="142"/>
      <c r="E12" s="142"/>
      <c r="F12" s="143"/>
    </row>
    <row r="13" spans="1:6" ht="18.75" x14ac:dyDescent="0.25">
      <c r="A13" s="85" t="s">
        <v>8</v>
      </c>
      <c r="B13" s="87" t="s">
        <v>5</v>
      </c>
      <c r="C13" s="87">
        <v>200</v>
      </c>
      <c r="D13" s="3">
        <v>0</v>
      </c>
      <c r="E13" s="1">
        <v>0</v>
      </c>
      <c r="F13" s="2">
        <v>0</v>
      </c>
    </row>
    <row r="14" spans="1:6" ht="14.45" customHeight="1" x14ac:dyDescent="0.25">
      <c r="A14" s="85" t="s">
        <v>9</v>
      </c>
      <c r="B14" s="87"/>
      <c r="C14" s="87"/>
      <c r="D14" s="3"/>
      <c r="E14" s="1"/>
      <c r="F14" s="2"/>
    </row>
    <row r="15" spans="1:6" ht="75" x14ac:dyDescent="0.25">
      <c r="A15" s="85" t="s">
        <v>10</v>
      </c>
      <c r="B15" s="87" t="s">
        <v>5</v>
      </c>
      <c r="C15" s="87">
        <v>210</v>
      </c>
      <c r="D15" s="3">
        <v>0</v>
      </c>
      <c r="E15" s="1">
        <v>0</v>
      </c>
      <c r="F15" s="2">
        <v>0</v>
      </c>
    </row>
    <row r="16" spans="1:6" ht="18.75" x14ac:dyDescent="0.25">
      <c r="A16" s="85" t="s">
        <v>9</v>
      </c>
      <c r="B16" s="87"/>
      <c r="C16" s="87"/>
      <c r="D16" s="3"/>
      <c r="E16" s="1"/>
      <c r="F16" s="2"/>
    </row>
    <row r="17" spans="1:6" ht="93.75" x14ac:dyDescent="0.25">
      <c r="A17" s="85" t="s">
        <v>188</v>
      </c>
      <c r="B17" s="87">
        <v>244</v>
      </c>
      <c r="C17" s="87">
        <v>214</v>
      </c>
      <c r="D17" s="3">
        <v>0</v>
      </c>
      <c r="E17" s="1">
        <v>0</v>
      </c>
      <c r="F17" s="2"/>
    </row>
    <row r="18" spans="1:6" ht="37.5" x14ac:dyDescent="0.25">
      <c r="A18" s="85" t="s">
        <v>14</v>
      </c>
      <c r="B18" s="87" t="s">
        <v>5</v>
      </c>
      <c r="C18" s="87">
        <v>220</v>
      </c>
      <c r="D18" s="3">
        <v>0</v>
      </c>
      <c r="E18" s="1">
        <v>0</v>
      </c>
      <c r="F18" s="2">
        <v>0</v>
      </c>
    </row>
    <row r="19" spans="1:6" ht="18.75" x14ac:dyDescent="0.25">
      <c r="A19" s="85" t="s">
        <v>9</v>
      </c>
      <c r="B19" s="87"/>
      <c r="C19" s="87"/>
      <c r="D19" s="3"/>
      <c r="E19" s="1"/>
      <c r="F19" s="2"/>
    </row>
    <row r="20" spans="1:6" ht="18.75" x14ac:dyDescent="0.25">
      <c r="A20" s="85" t="s">
        <v>15</v>
      </c>
      <c r="B20" s="87">
        <v>244</v>
      </c>
      <c r="C20" s="87">
        <v>221</v>
      </c>
      <c r="D20" s="3">
        <v>0</v>
      </c>
      <c r="E20" s="1">
        <v>0</v>
      </c>
      <c r="F20" s="2"/>
    </row>
    <row r="21" spans="1:6" ht="37.5" x14ac:dyDescent="0.25">
      <c r="A21" s="85" t="s">
        <v>16</v>
      </c>
      <c r="B21" s="87">
        <v>244</v>
      </c>
      <c r="C21" s="87">
        <v>222</v>
      </c>
      <c r="D21" s="3">
        <v>0</v>
      </c>
      <c r="E21" s="1">
        <v>0</v>
      </c>
      <c r="F21" s="2"/>
    </row>
    <row r="22" spans="1:6" ht="37.5" x14ac:dyDescent="0.25">
      <c r="A22" s="85" t="s">
        <v>17</v>
      </c>
      <c r="B22" s="87" t="s">
        <v>5</v>
      </c>
      <c r="C22" s="87">
        <v>223</v>
      </c>
      <c r="D22" s="3">
        <v>0</v>
      </c>
      <c r="E22" s="1">
        <v>0</v>
      </c>
      <c r="F22" s="2">
        <v>0</v>
      </c>
    </row>
    <row r="23" spans="1:6" ht="18.75" x14ac:dyDescent="0.25">
      <c r="A23" s="85" t="s">
        <v>6</v>
      </c>
      <c r="B23" s="87"/>
      <c r="C23" s="87"/>
      <c r="D23" s="3"/>
      <c r="E23" s="1"/>
      <c r="F23" s="2"/>
    </row>
    <row r="24" spans="1:6" ht="56.25" x14ac:dyDescent="0.25">
      <c r="A24" s="85" t="s">
        <v>18</v>
      </c>
      <c r="B24" s="87">
        <v>244</v>
      </c>
      <c r="C24" s="87">
        <v>223</v>
      </c>
      <c r="D24" s="3">
        <v>0</v>
      </c>
      <c r="E24" s="1">
        <v>0</v>
      </c>
      <c r="F24" s="2"/>
    </row>
    <row r="25" spans="1:6" ht="37.5" x14ac:dyDescent="0.25">
      <c r="A25" s="85" t="s">
        <v>19</v>
      </c>
      <c r="B25" s="87">
        <v>244</v>
      </c>
      <c r="C25" s="87">
        <v>223</v>
      </c>
      <c r="D25" s="3">
        <v>0</v>
      </c>
      <c r="E25" s="1">
        <v>0</v>
      </c>
      <c r="F25" s="2"/>
    </row>
    <row r="26" spans="1:6" ht="75.599999999999994" customHeight="1" x14ac:dyDescent="0.25">
      <c r="A26" s="85" t="s">
        <v>20</v>
      </c>
      <c r="B26" s="87">
        <v>244</v>
      </c>
      <c r="C26" s="87">
        <v>223</v>
      </c>
      <c r="D26" s="3">
        <v>0</v>
      </c>
      <c r="E26" s="1">
        <v>0</v>
      </c>
      <c r="F26" s="2"/>
    </row>
    <row r="27" spans="1:6" ht="75" x14ac:dyDescent="0.25">
      <c r="A27" s="85" t="s">
        <v>21</v>
      </c>
      <c r="B27" s="87">
        <v>244</v>
      </c>
      <c r="C27" s="87">
        <v>223</v>
      </c>
      <c r="D27" s="3">
        <v>0</v>
      </c>
      <c r="E27" s="1">
        <v>0</v>
      </c>
      <c r="F27" s="2"/>
    </row>
    <row r="28" spans="1:6" ht="56.25" x14ac:dyDescent="0.25">
      <c r="A28" s="85" t="s">
        <v>22</v>
      </c>
      <c r="B28" s="87">
        <v>244</v>
      </c>
      <c r="C28" s="87">
        <v>223</v>
      </c>
      <c r="D28" s="3">
        <v>0</v>
      </c>
      <c r="E28" s="1">
        <v>0</v>
      </c>
      <c r="F28" s="2"/>
    </row>
    <row r="29" spans="1:6" ht="142.15" customHeight="1" x14ac:dyDescent="0.25">
      <c r="A29" s="85" t="s">
        <v>23</v>
      </c>
      <c r="B29" s="87">
        <v>244</v>
      </c>
      <c r="C29" s="87">
        <v>224</v>
      </c>
      <c r="D29" s="3">
        <v>0</v>
      </c>
      <c r="E29" s="1">
        <v>0</v>
      </c>
      <c r="F29" s="2"/>
    </row>
    <row r="30" spans="1:6" ht="56.25" x14ac:dyDescent="0.25">
      <c r="A30" s="85" t="s">
        <v>24</v>
      </c>
      <c r="B30" s="87" t="s">
        <v>5</v>
      </c>
      <c r="C30" s="87">
        <v>225</v>
      </c>
      <c r="D30" s="1">
        <v>0</v>
      </c>
      <c r="E30" s="1">
        <v>0</v>
      </c>
      <c r="F30" s="2">
        <v>0</v>
      </c>
    </row>
    <row r="31" spans="1:6" ht="18.75" x14ac:dyDescent="0.25">
      <c r="A31" s="130" t="s">
        <v>6</v>
      </c>
      <c r="B31" s="87">
        <v>243</v>
      </c>
      <c r="C31" s="87">
        <v>225</v>
      </c>
      <c r="D31" s="3">
        <v>0</v>
      </c>
      <c r="E31" s="1">
        <v>0</v>
      </c>
      <c r="F31" s="2"/>
    </row>
    <row r="32" spans="1:6" ht="18.75" x14ac:dyDescent="0.25">
      <c r="A32" s="130"/>
      <c r="B32" s="87">
        <v>244</v>
      </c>
      <c r="C32" s="87">
        <v>225</v>
      </c>
      <c r="D32" s="3">
        <v>0</v>
      </c>
      <c r="E32" s="1">
        <v>0</v>
      </c>
      <c r="F32" s="2"/>
    </row>
    <row r="33" spans="1:6" ht="37.5" x14ac:dyDescent="0.25">
      <c r="A33" s="85" t="s">
        <v>58</v>
      </c>
      <c r="B33" s="87" t="s">
        <v>5</v>
      </c>
      <c r="C33" s="87">
        <v>226</v>
      </c>
      <c r="D33" s="3">
        <v>0</v>
      </c>
      <c r="E33" s="1">
        <v>0</v>
      </c>
      <c r="F33" s="2">
        <v>0</v>
      </c>
    </row>
    <row r="34" spans="1:6" ht="18.75" x14ac:dyDescent="0.25">
      <c r="A34" s="130" t="s">
        <v>6</v>
      </c>
      <c r="B34" s="87">
        <v>243</v>
      </c>
      <c r="C34" s="87">
        <v>226</v>
      </c>
      <c r="D34" s="3">
        <v>0</v>
      </c>
      <c r="E34" s="1">
        <v>0</v>
      </c>
      <c r="F34" s="2"/>
    </row>
    <row r="35" spans="1:6" ht="18.75" x14ac:dyDescent="0.25">
      <c r="A35" s="130"/>
      <c r="B35" s="87">
        <v>244</v>
      </c>
      <c r="C35" s="87">
        <v>226</v>
      </c>
      <c r="D35" s="3">
        <v>0</v>
      </c>
      <c r="E35" s="1">
        <v>0</v>
      </c>
      <c r="F35" s="2"/>
    </row>
    <row r="36" spans="1:6" ht="18.75" x14ac:dyDescent="0.25">
      <c r="A36" s="85" t="s">
        <v>25</v>
      </c>
      <c r="B36" s="87">
        <v>244</v>
      </c>
      <c r="C36" s="87">
        <v>227</v>
      </c>
      <c r="D36" s="3">
        <v>0</v>
      </c>
      <c r="E36" s="1">
        <v>0</v>
      </c>
      <c r="F36" s="2"/>
    </row>
    <row r="37" spans="1:6" ht="18.75" x14ac:dyDescent="0.25">
      <c r="A37" s="85" t="s">
        <v>30</v>
      </c>
      <c r="B37" s="87" t="s">
        <v>5</v>
      </c>
      <c r="C37" s="87">
        <v>290</v>
      </c>
      <c r="D37" s="3">
        <v>0</v>
      </c>
      <c r="E37" s="1">
        <v>0</v>
      </c>
      <c r="F37" s="2">
        <v>0</v>
      </c>
    </row>
    <row r="38" spans="1:6" ht="18.75" x14ac:dyDescent="0.25">
      <c r="A38" s="85" t="s">
        <v>9</v>
      </c>
      <c r="B38" s="87"/>
      <c r="C38" s="87"/>
      <c r="D38" s="3">
        <v>0</v>
      </c>
      <c r="E38" s="1"/>
      <c r="F38" s="2"/>
    </row>
    <row r="39" spans="1:6" ht="56.25" x14ac:dyDescent="0.25">
      <c r="A39" s="85" t="s">
        <v>34</v>
      </c>
      <c r="B39" s="87">
        <v>244</v>
      </c>
      <c r="C39" s="87">
        <v>296</v>
      </c>
      <c r="D39" s="3">
        <v>0</v>
      </c>
      <c r="E39" s="1">
        <v>0</v>
      </c>
      <c r="F39" s="2"/>
    </row>
    <row r="40" spans="1:6" ht="56.25" x14ac:dyDescent="0.25">
      <c r="A40" s="85" t="s">
        <v>35</v>
      </c>
      <c r="B40" s="87">
        <v>244</v>
      </c>
      <c r="C40" s="87">
        <v>297</v>
      </c>
      <c r="D40" s="3">
        <v>0</v>
      </c>
      <c r="E40" s="1">
        <v>0</v>
      </c>
      <c r="F40" s="2"/>
    </row>
    <row r="41" spans="1:6" ht="56.25" x14ac:dyDescent="0.25">
      <c r="A41" s="85" t="s">
        <v>59</v>
      </c>
      <c r="B41" s="87" t="s">
        <v>5</v>
      </c>
      <c r="C41" s="87">
        <v>300</v>
      </c>
      <c r="D41" s="3">
        <v>0</v>
      </c>
      <c r="E41" s="1">
        <v>0</v>
      </c>
      <c r="F41" s="2">
        <v>0</v>
      </c>
    </row>
    <row r="42" spans="1:6" ht="18.75" x14ac:dyDescent="0.25">
      <c r="A42" s="85" t="s">
        <v>9</v>
      </c>
      <c r="B42" s="87"/>
      <c r="C42" s="87"/>
      <c r="D42" s="3"/>
      <c r="E42" s="1"/>
      <c r="F42" s="2"/>
    </row>
    <row r="43" spans="1:6" ht="14.45" customHeight="1" x14ac:dyDescent="0.25">
      <c r="A43" s="85" t="s">
        <v>36</v>
      </c>
      <c r="B43" s="87">
        <v>244</v>
      </c>
      <c r="C43" s="87">
        <v>310</v>
      </c>
      <c r="D43" s="3">
        <v>0</v>
      </c>
      <c r="E43" s="1">
        <v>0</v>
      </c>
      <c r="F43" s="2"/>
    </row>
    <row r="44" spans="1:6" ht="75" x14ac:dyDescent="0.25">
      <c r="A44" s="85" t="s">
        <v>68</v>
      </c>
      <c r="B44" s="87">
        <v>244</v>
      </c>
      <c r="C44" s="87">
        <v>320</v>
      </c>
      <c r="D44" s="3">
        <v>0</v>
      </c>
      <c r="E44" s="1">
        <v>0</v>
      </c>
      <c r="F44" s="2"/>
    </row>
    <row r="45" spans="1:6" ht="75" x14ac:dyDescent="0.25">
      <c r="A45" s="85" t="s">
        <v>60</v>
      </c>
      <c r="B45" s="87" t="s">
        <v>5</v>
      </c>
      <c r="C45" s="87">
        <v>340</v>
      </c>
      <c r="D45" s="3">
        <v>0</v>
      </c>
      <c r="E45" s="1">
        <v>0</v>
      </c>
      <c r="F45" s="2">
        <v>0</v>
      </c>
    </row>
    <row r="46" spans="1:6" ht="18.75" x14ac:dyDescent="0.25">
      <c r="A46" s="85" t="s">
        <v>6</v>
      </c>
      <c r="B46" s="87"/>
      <c r="C46" s="87"/>
      <c r="D46" s="3"/>
      <c r="E46" s="1"/>
      <c r="F46" s="2"/>
    </row>
    <row r="47" spans="1:6" ht="131.25" x14ac:dyDescent="0.25">
      <c r="A47" s="85" t="s">
        <v>37</v>
      </c>
      <c r="B47" s="87">
        <v>244</v>
      </c>
      <c r="C47" s="87">
        <v>341</v>
      </c>
      <c r="D47" s="3">
        <v>0</v>
      </c>
      <c r="E47" s="1">
        <v>0</v>
      </c>
      <c r="F47" s="2"/>
    </row>
    <row r="48" spans="1:6" ht="56.25" x14ac:dyDescent="0.25">
      <c r="A48" s="85" t="s">
        <v>38</v>
      </c>
      <c r="B48" s="87">
        <v>244</v>
      </c>
      <c r="C48" s="87">
        <v>342</v>
      </c>
      <c r="D48" s="3">
        <v>0</v>
      </c>
      <c r="E48" s="1">
        <v>0</v>
      </c>
      <c r="F48" s="2"/>
    </row>
    <row r="49" spans="1:6" ht="75" x14ac:dyDescent="0.25">
      <c r="A49" s="85" t="s">
        <v>39</v>
      </c>
      <c r="B49" s="87">
        <v>244</v>
      </c>
      <c r="C49" s="87">
        <v>343</v>
      </c>
      <c r="D49" s="3">
        <v>0</v>
      </c>
      <c r="E49" s="1">
        <v>0</v>
      </c>
      <c r="F49" s="2"/>
    </row>
    <row r="50" spans="1:6" ht="75" x14ac:dyDescent="0.25">
      <c r="A50" s="85" t="s">
        <v>40</v>
      </c>
      <c r="B50" s="87">
        <v>244</v>
      </c>
      <c r="C50" s="87">
        <v>344</v>
      </c>
      <c r="D50" s="3">
        <v>0</v>
      </c>
      <c r="E50" s="1">
        <v>0</v>
      </c>
      <c r="F50" s="2"/>
    </row>
    <row r="51" spans="1:6" ht="56.25" x14ac:dyDescent="0.25">
      <c r="A51" s="85" t="s">
        <v>41</v>
      </c>
      <c r="B51" s="87">
        <v>244</v>
      </c>
      <c r="C51" s="87">
        <v>345</v>
      </c>
      <c r="D51" s="3">
        <v>0</v>
      </c>
      <c r="E51" s="1">
        <v>0</v>
      </c>
      <c r="F51" s="2"/>
    </row>
    <row r="52" spans="1:6" ht="75" x14ac:dyDescent="0.25">
      <c r="A52" s="85" t="s">
        <v>42</v>
      </c>
      <c r="B52" s="87">
        <v>244</v>
      </c>
      <c r="C52" s="87">
        <v>346</v>
      </c>
      <c r="D52" s="3">
        <v>0</v>
      </c>
      <c r="E52" s="1">
        <v>0</v>
      </c>
      <c r="F52" s="2"/>
    </row>
    <row r="53" spans="1:6" ht="112.5" x14ac:dyDescent="0.25">
      <c r="A53" s="85" t="s">
        <v>43</v>
      </c>
      <c r="B53" s="87">
        <v>244</v>
      </c>
      <c r="C53" s="87">
        <v>349</v>
      </c>
      <c r="D53" s="3">
        <v>0</v>
      </c>
      <c r="E53" s="1">
        <v>0</v>
      </c>
      <c r="F53" s="2"/>
    </row>
    <row r="54" spans="1:6" ht="32.450000000000003" customHeight="1" x14ac:dyDescent="0.25">
      <c r="A54" s="141" t="s">
        <v>189</v>
      </c>
      <c r="B54" s="142"/>
      <c r="C54" s="142"/>
      <c r="D54" s="142"/>
      <c r="E54" s="142"/>
      <c r="F54" s="143"/>
    </row>
    <row r="55" spans="1:6" ht="18.75" x14ac:dyDescent="0.25">
      <c r="A55" s="85" t="s">
        <v>8</v>
      </c>
      <c r="B55" s="87" t="s">
        <v>5</v>
      </c>
      <c r="C55" s="87">
        <v>200</v>
      </c>
      <c r="D55" s="3">
        <f>SUM(E55:F55)</f>
        <v>700260.14</v>
      </c>
      <c r="E55" s="1">
        <f>SUM(E60+E84)</f>
        <v>700260.14</v>
      </c>
      <c r="F55" s="2">
        <v>0</v>
      </c>
    </row>
    <row r="56" spans="1:6" ht="18.75" x14ac:dyDescent="0.25">
      <c r="A56" s="85" t="s">
        <v>9</v>
      </c>
      <c r="B56" s="87"/>
      <c r="C56" s="87"/>
      <c r="D56" s="3"/>
      <c r="E56" s="1"/>
      <c r="F56" s="2"/>
    </row>
    <row r="57" spans="1:6" ht="75" x14ac:dyDescent="0.25">
      <c r="A57" s="85" t="s">
        <v>10</v>
      </c>
      <c r="B57" s="87" t="s">
        <v>5</v>
      </c>
      <c r="C57" s="87">
        <v>210</v>
      </c>
      <c r="D57" s="3">
        <v>0</v>
      </c>
      <c r="E57" s="1">
        <v>0</v>
      </c>
      <c r="F57" s="2">
        <v>0</v>
      </c>
    </row>
    <row r="58" spans="1:6" ht="18.75" x14ac:dyDescent="0.25">
      <c r="A58" s="85" t="s">
        <v>9</v>
      </c>
      <c r="B58" s="87"/>
      <c r="C58" s="87"/>
      <c r="D58" s="3"/>
      <c r="E58" s="1"/>
      <c r="F58" s="2"/>
    </row>
    <row r="59" spans="1:6" ht="93.75" x14ac:dyDescent="0.25">
      <c r="A59" s="85" t="s">
        <v>188</v>
      </c>
      <c r="B59" s="87">
        <v>244</v>
      </c>
      <c r="C59" s="87">
        <v>214</v>
      </c>
      <c r="D59" s="3">
        <v>0</v>
      </c>
      <c r="E59" s="1">
        <v>0</v>
      </c>
      <c r="F59" s="2"/>
    </row>
    <row r="60" spans="1:6" ht="37.5" x14ac:dyDescent="0.25">
      <c r="A60" s="85" t="s">
        <v>14</v>
      </c>
      <c r="B60" s="87" t="s">
        <v>5</v>
      </c>
      <c r="C60" s="87">
        <v>220</v>
      </c>
      <c r="D60" s="3">
        <f>SUM(E60:F60)</f>
        <v>594260.14</v>
      </c>
      <c r="E60" s="1">
        <f>SUM(E62+E64+E73+E76)</f>
        <v>594260.14</v>
      </c>
      <c r="F60" s="2">
        <v>0</v>
      </c>
    </row>
    <row r="61" spans="1:6" ht="18.75" x14ac:dyDescent="0.25">
      <c r="A61" s="85" t="s">
        <v>9</v>
      </c>
      <c r="B61" s="87"/>
      <c r="C61" s="87"/>
      <c r="D61" s="3"/>
      <c r="E61" s="1"/>
      <c r="F61" s="2"/>
    </row>
    <row r="62" spans="1:6" ht="18.75" x14ac:dyDescent="0.25">
      <c r="A62" s="85" t="s">
        <v>15</v>
      </c>
      <c r="B62" s="87">
        <v>244</v>
      </c>
      <c r="C62" s="87">
        <v>221</v>
      </c>
      <c r="D62" s="3">
        <f>SUM(E62:F62)</f>
        <v>240000</v>
      </c>
      <c r="E62" s="1">
        <v>240000</v>
      </c>
      <c r="F62" s="2"/>
    </row>
    <row r="63" spans="1:6" ht="37.5" x14ac:dyDescent="0.25">
      <c r="A63" s="85" t="s">
        <v>16</v>
      </c>
      <c r="B63" s="87">
        <v>244</v>
      </c>
      <c r="C63" s="87">
        <v>222</v>
      </c>
      <c r="D63" s="3">
        <v>0</v>
      </c>
      <c r="E63" s="1">
        <v>0</v>
      </c>
      <c r="F63" s="2"/>
    </row>
    <row r="64" spans="1:6" ht="37.5" x14ac:dyDescent="0.25">
      <c r="A64" s="85" t="s">
        <v>17</v>
      </c>
      <c r="B64" s="87" t="s">
        <v>5</v>
      </c>
      <c r="C64" s="87">
        <v>223</v>
      </c>
      <c r="D64" s="3">
        <f>SUM(E64:F64)</f>
        <v>143525.84</v>
      </c>
      <c r="E64" s="1">
        <f>SUM(E67+E68+E69+E70+E71)</f>
        <v>143525.84</v>
      </c>
      <c r="F64" s="2">
        <v>0</v>
      </c>
    </row>
    <row r="65" spans="1:6" ht="18.75" x14ac:dyDescent="0.25">
      <c r="A65" s="85" t="s">
        <v>6</v>
      </c>
      <c r="B65" s="87"/>
      <c r="C65" s="87"/>
      <c r="D65" s="3"/>
      <c r="E65" s="1"/>
      <c r="F65" s="2"/>
    </row>
    <row r="66" spans="1:6" ht="56.25" x14ac:dyDescent="0.25">
      <c r="A66" s="85" t="s">
        <v>18</v>
      </c>
      <c r="B66" s="87">
        <v>247</v>
      </c>
      <c r="C66" s="87">
        <v>223</v>
      </c>
      <c r="D66" s="3">
        <v>0</v>
      </c>
      <c r="E66" s="1">
        <v>0</v>
      </c>
      <c r="F66" s="2"/>
    </row>
    <row r="67" spans="1:6" ht="37.5" x14ac:dyDescent="0.25">
      <c r="A67" s="85" t="s">
        <v>19</v>
      </c>
      <c r="B67" s="87">
        <v>247</v>
      </c>
      <c r="C67" s="87">
        <v>223</v>
      </c>
      <c r="D67" s="3">
        <f t="shared" ref="D67:D76" si="0">SUM(E67:F67)</f>
        <v>66525.84</v>
      </c>
      <c r="E67" s="1">
        <v>66525.84</v>
      </c>
      <c r="F67" s="2"/>
    </row>
    <row r="68" spans="1:6" ht="75" x14ac:dyDescent="0.25">
      <c r="A68" s="85" t="s">
        <v>20</v>
      </c>
      <c r="B68" s="87">
        <v>247</v>
      </c>
      <c r="C68" s="87">
        <v>223</v>
      </c>
      <c r="D68" s="3">
        <f t="shared" si="0"/>
        <v>62000</v>
      </c>
      <c r="E68" s="1">
        <v>62000</v>
      </c>
      <c r="F68" s="2"/>
    </row>
    <row r="69" spans="1:6" ht="75" x14ac:dyDescent="0.25">
      <c r="A69" s="85" t="s">
        <v>21</v>
      </c>
      <c r="B69" s="87">
        <v>244</v>
      </c>
      <c r="C69" s="87">
        <v>223</v>
      </c>
      <c r="D69" s="3">
        <f t="shared" si="0"/>
        <v>7000</v>
      </c>
      <c r="E69" s="1">
        <v>7000</v>
      </c>
      <c r="F69" s="2"/>
    </row>
    <row r="70" spans="1:6" ht="56.25" x14ac:dyDescent="0.25">
      <c r="A70" s="112" t="s">
        <v>272</v>
      </c>
      <c r="B70" s="113">
        <v>244</v>
      </c>
      <c r="C70" s="113">
        <v>223</v>
      </c>
      <c r="D70" s="3">
        <v>650.23</v>
      </c>
      <c r="E70" s="1">
        <v>2000</v>
      </c>
      <c r="F70" s="2"/>
    </row>
    <row r="71" spans="1:6" ht="56.25" x14ac:dyDescent="0.25">
      <c r="A71" s="85" t="s">
        <v>22</v>
      </c>
      <c r="B71" s="87">
        <v>244</v>
      </c>
      <c r="C71" s="87">
        <v>223</v>
      </c>
      <c r="D71" s="3">
        <f t="shared" si="0"/>
        <v>6000</v>
      </c>
      <c r="E71" s="1">
        <v>6000</v>
      </c>
      <c r="F71" s="2"/>
    </row>
    <row r="72" spans="1:6" ht="168.75" x14ac:dyDescent="0.25">
      <c r="A72" s="85" t="s">
        <v>23</v>
      </c>
      <c r="B72" s="87">
        <v>244</v>
      </c>
      <c r="C72" s="87">
        <v>224</v>
      </c>
      <c r="D72" s="3">
        <f t="shared" si="0"/>
        <v>0</v>
      </c>
      <c r="E72" s="1">
        <v>0</v>
      </c>
      <c r="F72" s="2"/>
    </row>
    <row r="73" spans="1:6" ht="56.25" x14ac:dyDescent="0.25">
      <c r="A73" s="85" t="s">
        <v>24</v>
      </c>
      <c r="B73" s="87" t="s">
        <v>5</v>
      </c>
      <c r="C73" s="87">
        <v>225</v>
      </c>
      <c r="D73" s="3">
        <f t="shared" si="0"/>
        <v>90000</v>
      </c>
      <c r="E73" s="1">
        <f>SUM(E74:E75)</f>
        <v>90000</v>
      </c>
      <c r="F73" s="2">
        <v>0</v>
      </c>
    </row>
    <row r="74" spans="1:6" ht="18.75" x14ac:dyDescent="0.25">
      <c r="A74" s="130" t="s">
        <v>6</v>
      </c>
      <c r="B74" s="87">
        <v>243</v>
      </c>
      <c r="C74" s="87">
        <v>225</v>
      </c>
      <c r="D74" s="3">
        <f t="shared" si="0"/>
        <v>0</v>
      </c>
      <c r="E74" s="1">
        <v>0</v>
      </c>
      <c r="F74" s="2"/>
    </row>
    <row r="75" spans="1:6" ht="18.75" x14ac:dyDescent="0.25">
      <c r="A75" s="130"/>
      <c r="B75" s="87">
        <v>244</v>
      </c>
      <c r="C75" s="87">
        <v>225</v>
      </c>
      <c r="D75" s="3">
        <f t="shared" si="0"/>
        <v>90000</v>
      </c>
      <c r="E75" s="1">
        <v>90000</v>
      </c>
      <c r="F75" s="2"/>
    </row>
    <row r="76" spans="1:6" ht="37.5" x14ac:dyDescent="0.25">
      <c r="A76" s="85" t="s">
        <v>58</v>
      </c>
      <c r="B76" s="87" t="s">
        <v>5</v>
      </c>
      <c r="C76" s="87">
        <v>226</v>
      </c>
      <c r="D76" s="3">
        <f t="shared" si="0"/>
        <v>120734.3</v>
      </c>
      <c r="E76" s="1">
        <f>SUM(E77:E79)</f>
        <v>120734.3</v>
      </c>
      <c r="F76" s="2">
        <v>0</v>
      </c>
    </row>
    <row r="77" spans="1:6" ht="18.75" x14ac:dyDescent="0.25">
      <c r="A77" s="130" t="s">
        <v>6</v>
      </c>
      <c r="B77" s="87">
        <v>243</v>
      </c>
      <c r="C77" s="87">
        <v>226</v>
      </c>
      <c r="D77" s="3">
        <v>0</v>
      </c>
      <c r="E77" s="1">
        <v>0</v>
      </c>
      <c r="F77" s="2"/>
    </row>
    <row r="78" spans="1:6" ht="18.75" x14ac:dyDescent="0.25">
      <c r="A78" s="130"/>
      <c r="B78" s="87">
        <v>244</v>
      </c>
      <c r="C78" s="87">
        <v>226</v>
      </c>
      <c r="D78" s="3">
        <v>0</v>
      </c>
      <c r="E78" s="1">
        <v>120734.3</v>
      </c>
      <c r="F78" s="2"/>
    </row>
    <row r="79" spans="1:6" ht="18.75" x14ac:dyDescent="0.25">
      <c r="A79" s="85" t="s">
        <v>25</v>
      </c>
      <c r="B79" s="87">
        <v>244</v>
      </c>
      <c r="C79" s="87">
        <v>227</v>
      </c>
      <c r="D79" s="3">
        <v>0</v>
      </c>
      <c r="E79" s="1">
        <v>0</v>
      </c>
      <c r="F79" s="2"/>
    </row>
    <row r="80" spans="1:6" ht="18.75" x14ac:dyDescent="0.25">
      <c r="A80" s="85" t="s">
        <v>30</v>
      </c>
      <c r="B80" s="87" t="s">
        <v>5</v>
      </c>
      <c r="C80" s="87">
        <v>290</v>
      </c>
      <c r="D80" s="3">
        <v>0</v>
      </c>
      <c r="E80" s="1">
        <v>0</v>
      </c>
      <c r="F80" s="2">
        <v>0</v>
      </c>
    </row>
    <row r="81" spans="1:6" ht="18.75" x14ac:dyDescent="0.25">
      <c r="A81" s="85" t="s">
        <v>9</v>
      </c>
      <c r="B81" s="87"/>
      <c r="C81" s="87"/>
      <c r="D81" s="3">
        <v>0</v>
      </c>
      <c r="E81" s="1"/>
      <c r="F81" s="2"/>
    </row>
    <row r="82" spans="1:6" ht="56.25" x14ac:dyDescent="0.25">
      <c r="A82" s="85" t="s">
        <v>34</v>
      </c>
      <c r="B82" s="87">
        <v>244</v>
      </c>
      <c r="C82" s="87">
        <v>296</v>
      </c>
      <c r="D82" s="3">
        <v>0</v>
      </c>
      <c r="E82" s="1">
        <v>0</v>
      </c>
      <c r="F82" s="2"/>
    </row>
    <row r="83" spans="1:6" ht="56.25" x14ac:dyDescent="0.25">
      <c r="A83" s="85" t="s">
        <v>35</v>
      </c>
      <c r="B83" s="87">
        <v>244</v>
      </c>
      <c r="C83" s="87">
        <v>297</v>
      </c>
      <c r="D83" s="3">
        <v>0</v>
      </c>
      <c r="E83" s="1">
        <v>0</v>
      </c>
      <c r="F83" s="2"/>
    </row>
    <row r="84" spans="1:6" ht="56.25" x14ac:dyDescent="0.25">
      <c r="A84" s="85" t="s">
        <v>59</v>
      </c>
      <c r="B84" s="87" t="s">
        <v>5</v>
      </c>
      <c r="C84" s="87">
        <v>300</v>
      </c>
      <c r="D84" s="3">
        <f>SUM(E84)</f>
        <v>106000</v>
      </c>
      <c r="E84" s="1">
        <f>SUM(E86:E88)</f>
        <v>106000</v>
      </c>
      <c r="F84" s="2">
        <v>0</v>
      </c>
    </row>
    <row r="85" spans="1:6" ht="18.75" x14ac:dyDescent="0.25">
      <c r="A85" s="85" t="s">
        <v>9</v>
      </c>
      <c r="B85" s="87"/>
      <c r="C85" s="87"/>
      <c r="D85" s="3"/>
      <c r="E85" s="1"/>
      <c r="F85" s="2"/>
    </row>
    <row r="86" spans="1:6" ht="56.25" x14ac:dyDescent="0.25">
      <c r="A86" s="85" t="s">
        <v>36</v>
      </c>
      <c r="B86" s="87">
        <v>244</v>
      </c>
      <c r="C86" s="87">
        <v>310</v>
      </c>
      <c r="D86" s="3">
        <f>SUM(E86:F86)</f>
        <v>0</v>
      </c>
      <c r="E86" s="1"/>
      <c r="F86" s="2"/>
    </row>
    <row r="87" spans="1:6" ht="75" x14ac:dyDescent="0.25">
      <c r="A87" s="85" t="s">
        <v>68</v>
      </c>
      <c r="B87" s="87">
        <v>244</v>
      </c>
      <c r="C87" s="87">
        <v>320</v>
      </c>
      <c r="D87" s="3">
        <v>0</v>
      </c>
      <c r="E87" s="1">
        <v>0</v>
      </c>
      <c r="F87" s="2"/>
    </row>
    <row r="88" spans="1:6" ht="75" x14ac:dyDescent="0.25">
      <c r="A88" s="85" t="s">
        <v>60</v>
      </c>
      <c r="B88" s="87" t="s">
        <v>5</v>
      </c>
      <c r="C88" s="87">
        <v>340</v>
      </c>
      <c r="D88" s="3">
        <f>SUM(E88:F88)</f>
        <v>106000</v>
      </c>
      <c r="E88" s="1">
        <f>SUM(E90:E95)</f>
        <v>106000</v>
      </c>
      <c r="F88" s="2">
        <v>0</v>
      </c>
    </row>
    <row r="89" spans="1:6" ht="18.75" x14ac:dyDescent="0.25">
      <c r="A89" s="85" t="s">
        <v>6</v>
      </c>
      <c r="B89" s="87"/>
      <c r="C89" s="87"/>
      <c r="D89" s="3"/>
      <c r="E89" s="1"/>
      <c r="F89" s="2"/>
    </row>
    <row r="90" spans="1:6" ht="131.25" x14ac:dyDescent="0.25">
      <c r="A90" s="85" t="s">
        <v>37</v>
      </c>
      <c r="B90" s="87">
        <v>244</v>
      </c>
      <c r="C90" s="87">
        <v>341</v>
      </c>
      <c r="D90" s="3">
        <v>0</v>
      </c>
      <c r="E90" s="1">
        <v>0</v>
      </c>
      <c r="F90" s="2"/>
    </row>
    <row r="91" spans="1:6" ht="56.25" x14ac:dyDescent="0.25">
      <c r="A91" s="85" t="s">
        <v>38</v>
      </c>
      <c r="B91" s="87">
        <v>244</v>
      </c>
      <c r="C91" s="87">
        <v>342</v>
      </c>
      <c r="D91" s="3">
        <v>0</v>
      </c>
      <c r="E91" s="1">
        <v>0</v>
      </c>
      <c r="F91" s="2"/>
    </row>
    <row r="92" spans="1:6" ht="75" x14ac:dyDescent="0.25">
      <c r="A92" s="85" t="s">
        <v>39</v>
      </c>
      <c r="B92" s="87">
        <v>244</v>
      </c>
      <c r="C92" s="87">
        <v>343</v>
      </c>
      <c r="D92" s="3">
        <v>0</v>
      </c>
      <c r="E92" s="1">
        <v>0</v>
      </c>
      <c r="F92" s="2"/>
    </row>
    <row r="93" spans="1:6" ht="75" x14ac:dyDescent="0.25">
      <c r="A93" s="85" t="s">
        <v>40</v>
      </c>
      <c r="B93" s="87">
        <v>244</v>
      </c>
      <c r="C93" s="87">
        <v>344</v>
      </c>
      <c r="D93" s="3">
        <v>0</v>
      </c>
      <c r="E93" s="1">
        <v>0</v>
      </c>
      <c r="F93" s="2"/>
    </row>
    <row r="94" spans="1:6" ht="56.25" x14ac:dyDescent="0.25">
      <c r="A94" s="85" t="s">
        <v>41</v>
      </c>
      <c r="B94" s="87">
        <v>244</v>
      </c>
      <c r="C94" s="87">
        <v>345</v>
      </c>
      <c r="D94" s="3">
        <v>0</v>
      </c>
      <c r="E94" s="1">
        <v>0</v>
      </c>
      <c r="F94" s="2"/>
    </row>
    <row r="95" spans="1:6" ht="75" x14ac:dyDescent="0.25">
      <c r="A95" s="85" t="s">
        <v>42</v>
      </c>
      <c r="B95" s="87">
        <v>244</v>
      </c>
      <c r="C95" s="87">
        <v>346</v>
      </c>
      <c r="D95" s="3">
        <f>SUM(E95:F95)</f>
        <v>106000</v>
      </c>
      <c r="E95" s="1">
        <v>106000</v>
      </c>
      <c r="F95" s="2"/>
    </row>
    <row r="96" spans="1:6" ht="112.5" x14ac:dyDescent="0.25">
      <c r="A96" s="85" t="s">
        <v>43</v>
      </c>
      <c r="B96" s="87">
        <v>244</v>
      </c>
      <c r="C96" s="87">
        <v>349</v>
      </c>
      <c r="D96" s="3">
        <v>0</v>
      </c>
      <c r="E96" s="1">
        <v>0</v>
      </c>
      <c r="F96" s="2"/>
    </row>
    <row r="97" spans="1:6" ht="99.6" customHeight="1" thickBot="1" x14ac:dyDescent="0.3">
      <c r="A97" s="29" t="s">
        <v>43</v>
      </c>
      <c r="B97" s="30">
        <v>244</v>
      </c>
      <c r="C97" s="30">
        <v>349</v>
      </c>
      <c r="D97" s="31">
        <v>0</v>
      </c>
      <c r="E97" s="32">
        <v>0</v>
      </c>
      <c r="F97" s="76"/>
    </row>
    <row r="98" spans="1:6" ht="18.75" x14ac:dyDescent="0.25">
      <c r="A98" s="12"/>
      <c r="B98" s="16"/>
      <c r="C98" s="16"/>
      <c r="D98" s="33"/>
      <c r="E98" s="33"/>
      <c r="F98" s="33"/>
    </row>
    <row r="99" spans="1:6" x14ac:dyDescent="0.25">
      <c r="A99" s="9"/>
    </row>
    <row r="100" spans="1:6" ht="37.5" x14ac:dyDescent="0.3">
      <c r="A100" s="26" t="s">
        <v>52</v>
      </c>
      <c r="B100" s="132"/>
      <c r="C100" s="132"/>
      <c r="D100" s="8"/>
      <c r="E100" s="132" t="s">
        <v>248</v>
      </c>
      <c r="F100" s="132"/>
    </row>
    <row r="101" spans="1:6" ht="18.75" x14ac:dyDescent="0.3">
      <c r="A101" s="26"/>
      <c r="B101" s="139" t="s">
        <v>53</v>
      </c>
      <c r="C101" s="139"/>
      <c r="D101" s="8"/>
      <c r="E101" s="139" t="s">
        <v>54</v>
      </c>
      <c r="F101" s="139"/>
    </row>
    <row r="102" spans="1:6" ht="18.75" x14ac:dyDescent="0.3">
      <c r="A102" s="26"/>
      <c r="B102" s="8"/>
      <c r="C102" s="8"/>
      <c r="D102" s="8"/>
      <c r="E102" s="8"/>
      <c r="F102" s="8"/>
    </row>
    <row r="103" spans="1:6" ht="37.5" x14ac:dyDescent="0.3">
      <c r="A103" s="26" t="s">
        <v>55</v>
      </c>
      <c r="B103" s="132"/>
      <c r="C103" s="132"/>
      <c r="D103" s="8"/>
      <c r="E103" s="132"/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/>
      <c r="B105" s="80"/>
      <c r="C105" s="80"/>
      <c r="D105" s="8"/>
      <c r="E105" s="80"/>
      <c r="F105" s="80"/>
    </row>
    <row r="106" spans="1:6" ht="18.75" x14ac:dyDescent="0.3">
      <c r="A106" s="26" t="s">
        <v>56</v>
      </c>
      <c r="B106" s="132"/>
      <c r="C106" s="132"/>
      <c r="D106" s="8"/>
      <c r="E106" s="132"/>
      <c r="F106" s="132"/>
    </row>
    <row r="107" spans="1:6" ht="18.75" x14ac:dyDescent="0.3">
      <c r="A107" s="26"/>
      <c r="B107" s="139" t="s">
        <v>53</v>
      </c>
      <c r="C107" s="139"/>
      <c r="D107" s="8"/>
      <c r="E107" s="139" t="s">
        <v>54</v>
      </c>
      <c r="F107" s="139"/>
    </row>
    <row r="108" spans="1:6" ht="18.75" x14ac:dyDescent="0.3">
      <c r="A108" s="26" t="s">
        <v>57</v>
      </c>
      <c r="B108" s="8"/>
      <c r="C108" s="8"/>
      <c r="D108" s="8"/>
      <c r="E108" s="8"/>
      <c r="F108" s="8"/>
    </row>
    <row r="109" spans="1:6" ht="18.75" x14ac:dyDescent="0.3">
      <c r="A109" s="140" t="s">
        <v>284</v>
      </c>
      <c r="B109" s="140"/>
      <c r="C109" s="8"/>
      <c r="D109" s="8"/>
      <c r="E109" s="8"/>
      <c r="F109" s="8"/>
    </row>
  </sheetData>
  <mergeCells count="28">
    <mergeCell ref="A109:B109"/>
    <mergeCell ref="B104:C104"/>
    <mergeCell ref="E104:F104"/>
    <mergeCell ref="B106:C106"/>
    <mergeCell ref="E106:F106"/>
    <mergeCell ref="B107:C107"/>
    <mergeCell ref="E107:F107"/>
    <mergeCell ref="B100:C100"/>
    <mergeCell ref="E100:F100"/>
    <mergeCell ref="B101:C101"/>
    <mergeCell ref="E101:F101"/>
    <mergeCell ref="B103:C103"/>
    <mergeCell ref="E103:F103"/>
    <mergeCell ref="A54:F54"/>
    <mergeCell ref="A74:A75"/>
    <mergeCell ref="A77:A78"/>
    <mergeCell ref="A31:A32"/>
    <mergeCell ref="A34:A35"/>
    <mergeCell ref="A12:F12"/>
    <mergeCell ref="E5:F5"/>
    <mergeCell ref="B5:B7"/>
    <mergeCell ref="A1:F1"/>
    <mergeCell ref="A2:F2"/>
    <mergeCell ref="A5:A7"/>
    <mergeCell ref="C5:C7"/>
    <mergeCell ref="D5:D7"/>
    <mergeCell ref="E6:F6"/>
    <mergeCell ref="B3:F3"/>
  </mergeCells>
  <pageMargins left="1.3779527559055118" right="0.39370078740157483" top="0.98425196850393704" bottom="0.78740157480314965" header="0.31496062992125984" footer="0.31496062992125984"/>
  <pageSetup paperSize="9" scale="75" firstPageNumber="28" orientation="portrait" useFirstPageNumber="1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8"/>
  <sheetViews>
    <sheetView topLeftCell="A103" zoomScaleNormal="100" workbookViewId="0">
      <selection activeCell="E105" sqref="E105:F105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6" width="18.5703125" style="5" customWidth="1"/>
    <col min="7" max="16384" width="8.85546875" style="5"/>
  </cols>
  <sheetData>
    <row r="1" spans="1:6" ht="18.75" x14ac:dyDescent="0.25">
      <c r="A1" s="129" t="s">
        <v>237</v>
      </c>
      <c r="B1" s="129"/>
      <c r="C1" s="129"/>
      <c r="D1" s="129"/>
      <c r="E1" s="129"/>
      <c r="F1" s="129"/>
    </row>
    <row r="2" spans="1:6" ht="18.75" x14ac:dyDescent="0.25">
      <c r="A2" s="129" t="s">
        <v>293</v>
      </c>
      <c r="B2" s="129"/>
      <c r="C2" s="129"/>
      <c r="D2" s="129"/>
      <c r="E2" s="129"/>
      <c r="F2" s="129"/>
    </row>
    <row r="3" spans="1:6" ht="15.75" x14ac:dyDescent="0.25">
      <c r="A3" s="27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F4" s="4" t="s">
        <v>51</v>
      </c>
    </row>
    <row r="5" spans="1:6" ht="52.9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184</v>
      </c>
      <c r="F5" s="128"/>
    </row>
    <row r="6" spans="1:6" ht="15.75" x14ac:dyDescent="0.25">
      <c r="A6" s="145"/>
      <c r="B6" s="144"/>
      <c r="C6" s="146"/>
      <c r="D6" s="144"/>
      <c r="E6" s="147" t="s">
        <v>6</v>
      </c>
      <c r="F6" s="148"/>
    </row>
    <row r="7" spans="1:6" ht="221.25" thickBot="1" x14ac:dyDescent="0.3">
      <c r="A7" s="134"/>
      <c r="B7" s="127"/>
      <c r="C7" s="136"/>
      <c r="D7" s="127"/>
      <c r="E7" s="84" t="s">
        <v>185</v>
      </c>
      <c r="F7" s="34" t="s">
        <v>186</v>
      </c>
    </row>
    <row r="8" spans="1:6" ht="19.5" thickBot="1" x14ac:dyDescent="0.3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5">
        <v>6</v>
      </c>
    </row>
    <row r="9" spans="1:6" ht="37.5" x14ac:dyDescent="0.25">
      <c r="A9" s="85" t="s">
        <v>217</v>
      </c>
      <c r="B9" s="87" t="s">
        <v>5</v>
      </c>
      <c r="C9" s="87" t="s">
        <v>5</v>
      </c>
      <c r="D9" s="3">
        <v>20000</v>
      </c>
      <c r="E9" s="1">
        <v>20000</v>
      </c>
      <c r="F9" s="2"/>
    </row>
    <row r="10" spans="1:6" ht="18.75" x14ac:dyDescent="0.25">
      <c r="A10" s="85" t="s">
        <v>7</v>
      </c>
      <c r="B10" s="87" t="s">
        <v>5</v>
      </c>
      <c r="C10" s="87">
        <v>900</v>
      </c>
      <c r="D10" s="3">
        <f>SUM(E10:F10)</f>
        <v>20000</v>
      </c>
      <c r="E10" s="1">
        <v>20000</v>
      </c>
      <c r="F10" s="2">
        <v>0</v>
      </c>
    </row>
    <row r="11" spans="1:6" ht="18.75" x14ac:dyDescent="0.25">
      <c r="A11" s="85" t="s">
        <v>6</v>
      </c>
      <c r="B11" s="87"/>
      <c r="C11" s="87"/>
      <c r="D11" s="3"/>
      <c r="E11" s="1"/>
      <c r="F11" s="2"/>
    </row>
    <row r="12" spans="1:6" ht="42.6" customHeight="1" x14ac:dyDescent="0.25">
      <c r="A12" s="141" t="s">
        <v>187</v>
      </c>
      <c r="B12" s="142"/>
      <c r="C12" s="142"/>
      <c r="D12" s="142"/>
      <c r="E12" s="142"/>
      <c r="F12" s="143"/>
    </row>
    <row r="13" spans="1:6" ht="18.75" x14ac:dyDescent="0.25">
      <c r="A13" s="85" t="s">
        <v>8</v>
      </c>
      <c r="B13" s="87" t="s">
        <v>5</v>
      </c>
      <c r="C13" s="87">
        <v>200</v>
      </c>
      <c r="D13" s="3">
        <v>0</v>
      </c>
      <c r="E13" s="1">
        <v>0</v>
      </c>
      <c r="F13" s="2">
        <v>0</v>
      </c>
    </row>
    <row r="14" spans="1:6" ht="14.45" customHeight="1" x14ac:dyDescent="0.25">
      <c r="A14" s="85" t="s">
        <v>9</v>
      </c>
      <c r="B14" s="87"/>
      <c r="C14" s="87"/>
      <c r="D14" s="3"/>
      <c r="E14" s="1"/>
      <c r="F14" s="2"/>
    </row>
    <row r="15" spans="1:6" ht="75" x14ac:dyDescent="0.25">
      <c r="A15" s="85" t="s">
        <v>10</v>
      </c>
      <c r="B15" s="87" t="s">
        <v>5</v>
      </c>
      <c r="C15" s="87">
        <v>210</v>
      </c>
      <c r="D15" s="3">
        <v>0</v>
      </c>
      <c r="E15" s="1">
        <v>0</v>
      </c>
      <c r="F15" s="2">
        <v>0</v>
      </c>
    </row>
    <row r="16" spans="1:6" ht="18.75" x14ac:dyDescent="0.25">
      <c r="A16" s="85" t="s">
        <v>9</v>
      </c>
      <c r="B16" s="87"/>
      <c r="C16" s="87"/>
      <c r="D16" s="3"/>
      <c r="E16" s="1"/>
      <c r="F16" s="2"/>
    </row>
    <row r="17" spans="1:6" ht="93.75" x14ac:dyDescent="0.25">
      <c r="A17" s="85" t="s">
        <v>188</v>
      </c>
      <c r="B17" s="87">
        <v>244</v>
      </c>
      <c r="C17" s="87">
        <v>214</v>
      </c>
      <c r="D17" s="3">
        <v>0</v>
      </c>
      <c r="E17" s="1">
        <v>0</v>
      </c>
      <c r="F17" s="2"/>
    </row>
    <row r="18" spans="1:6" ht="37.5" x14ac:dyDescent="0.25">
      <c r="A18" s="85" t="s">
        <v>14</v>
      </c>
      <c r="B18" s="87" t="s">
        <v>5</v>
      </c>
      <c r="C18" s="87">
        <v>220</v>
      </c>
      <c r="D18" s="3">
        <v>0</v>
      </c>
      <c r="E18" s="1">
        <v>0</v>
      </c>
      <c r="F18" s="2">
        <v>0</v>
      </c>
    </row>
    <row r="19" spans="1:6" ht="18.75" x14ac:dyDescent="0.25">
      <c r="A19" s="85" t="s">
        <v>9</v>
      </c>
      <c r="B19" s="87"/>
      <c r="C19" s="87"/>
      <c r="D19" s="3"/>
      <c r="E19" s="1"/>
      <c r="F19" s="2"/>
    </row>
    <row r="20" spans="1:6" ht="18.75" x14ac:dyDescent="0.25">
      <c r="A20" s="85" t="s">
        <v>15</v>
      </c>
      <c r="B20" s="87">
        <v>244</v>
      </c>
      <c r="C20" s="87">
        <v>221</v>
      </c>
      <c r="D20" s="3">
        <v>0</v>
      </c>
      <c r="E20" s="1">
        <v>0</v>
      </c>
      <c r="F20" s="2"/>
    </row>
    <row r="21" spans="1:6" ht="37.5" x14ac:dyDescent="0.25">
      <c r="A21" s="85" t="s">
        <v>16</v>
      </c>
      <c r="B21" s="87">
        <v>244</v>
      </c>
      <c r="C21" s="87">
        <v>222</v>
      </c>
      <c r="D21" s="3">
        <v>0</v>
      </c>
      <c r="E21" s="1">
        <v>0</v>
      </c>
      <c r="F21" s="2"/>
    </row>
    <row r="22" spans="1:6" ht="37.5" x14ac:dyDescent="0.25">
      <c r="A22" s="85" t="s">
        <v>17</v>
      </c>
      <c r="B22" s="87" t="s">
        <v>5</v>
      </c>
      <c r="C22" s="87">
        <v>223</v>
      </c>
      <c r="D22" s="3">
        <v>0</v>
      </c>
      <c r="E22" s="1">
        <v>0</v>
      </c>
      <c r="F22" s="2">
        <v>0</v>
      </c>
    </row>
    <row r="23" spans="1:6" ht="18.75" x14ac:dyDescent="0.25">
      <c r="A23" s="85" t="s">
        <v>6</v>
      </c>
      <c r="B23" s="87"/>
      <c r="C23" s="87"/>
      <c r="D23" s="3"/>
      <c r="E23" s="1"/>
      <c r="F23" s="2"/>
    </row>
    <row r="24" spans="1:6" ht="56.25" x14ac:dyDescent="0.25">
      <c r="A24" s="85" t="s">
        <v>18</v>
      </c>
      <c r="B24" s="87">
        <v>244</v>
      </c>
      <c r="C24" s="87">
        <v>223</v>
      </c>
      <c r="D24" s="3">
        <v>0</v>
      </c>
      <c r="E24" s="1">
        <v>0</v>
      </c>
      <c r="F24" s="2"/>
    </row>
    <row r="25" spans="1:6" ht="37.5" x14ac:dyDescent="0.25">
      <c r="A25" s="85" t="s">
        <v>19</v>
      </c>
      <c r="B25" s="87">
        <v>244</v>
      </c>
      <c r="C25" s="87">
        <v>223</v>
      </c>
      <c r="D25" s="3">
        <v>0</v>
      </c>
      <c r="E25" s="1">
        <v>0</v>
      </c>
      <c r="F25" s="2"/>
    </row>
    <row r="26" spans="1:6" ht="75" x14ac:dyDescent="0.25">
      <c r="A26" s="85" t="s">
        <v>20</v>
      </c>
      <c r="B26" s="87">
        <v>244</v>
      </c>
      <c r="C26" s="87">
        <v>223</v>
      </c>
      <c r="D26" s="3">
        <v>0</v>
      </c>
      <c r="E26" s="1">
        <v>0</v>
      </c>
      <c r="F26" s="2"/>
    </row>
    <row r="27" spans="1:6" ht="75" x14ac:dyDescent="0.25">
      <c r="A27" s="85" t="s">
        <v>21</v>
      </c>
      <c r="B27" s="87">
        <v>244</v>
      </c>
      <c r="C27" s="87">
        <v>223</v>
      </c>
      <c r="D27" s="3">
        <v>0</v>
      </c>
      <c r="E27" s="1">
        <v>0</v>
      </c>
      <c r="F27" s="2"/>
    </row>
    <row r="28" spans="1:6" ht="56.25" x14ac:dyDescent="0.25">
      <c r="A28" s="85" t="s">
        <v>22</v>
      </c>
      <c r="B28" s="87">
        <v>244</v>
      </c>
      <c r="C28" s="87">
        <v>223</v>
      </c>
      <c r="D28" s="3">
        <v>0</v>
      </c>
      <c r="E28" s="1">
        <v>0</v>
      </c>
      <c r="F28" s="2"/>
    </row>
    <row r="29" spans="1:6" ht="168.75" x14ac:dyDescent="0.25">
      <c r="A29" s="85" t="s">
        <v>23</v>
      </c>
      <c r="B29" s="87">
        <v>244</v>
      </c>
      <c r="C29" s="87">
        <v>224</v>
      </c>
      <c r="D29" s="3">
        <v>0</v>
      </c>
      <c r="E29" s="1">
        <v>0</v>
      </c>
      <c r="F29" s="2"/>
    </row>
    <row r="30" spans="1:6" ht="56.25" x14ac:dyDescent="0.25">
      <c r="A30" s="85" t="s">
        <v>24</v>
      </c>
      <c r="B30" s="87" t="s">
        <v>5</v>
      </c>
      <c r="C30" s="87">
        <v>225</v>
      </c>
      <c r="D30" s="1">
        <v>0</v>
      </c>
      <c r="E30" s="1">
        <v>0</v>
      </c>
      <c r="F30" s="2">
        <v>0</v>
      </c>
    </row>
    <row r="31" spans="1:6" ht="18.75" x14ac:dyDescent="0.25">
      <c r="A31" s="130" t="s">
        <v>6</v>
      </c>
      <c r="B31" s="87">
        <v>243</v>
      </c>
      <c r="C31" s="87">
        <v>225</v>
      </c>
      <c r="D31" s="3">
        <v>0</v>
      </c>
      <c r="E31" s="1">
        <v>0</v>
      </c>
      <c r="F31" s="2"/>
    </row>
    <row r="32" spans="1:6" ht="18.75" x14ac:dyDescent="0.25">
      <c r="A32" s="130"/>
      <c r="B32" s="87">
        <v>244</v>
      </c>
      <c r="C32" s="87">
        <v>225</v>
      </c>
      <c r="D32" s="3">
        <v>0</v>
      </c>
      <c r="E32" s="1">
        <v>0</v>
      </c>
      <c r="F32" s="2"/>
    </row>
    <row r="33" spans="1:6" ht="37.5" x14ac:dyDescent="0.25">
      <c r="A33" s="85" t="s">
        <v>58</v>
      </c>
      <c r="B33" s="87" t="s">
        <v>5</v>
      </c>
      <c r="C33" s="87">
        <v>226</v>
      </c>
      <c r="D33" s="3">
        <v>0</v>
      </c>
      <c r="E33" s="1">
        <v>0</v>
      </c>
      <c r="F33" s="2">
        <v>0</v>
      </c>
    </row>
    <row r="34" spans="1:6" ht="18.75" x14ac:dyDescent="0.25">
      <c r="A34" s="130" t="s">
        <v>6</v>
      </c>
      <c r="B34" s="87">
        <v>243</v>
      </c>
      <c r="C34" s="87">
        <v>226</v>
      </c>
      <c r="D34" s="3">
        <v>0</v>
      </c>
      <c r="E34" s="1">
        <v>0</v>
      </c>
      <c r="F34" s="2"/>
    </row>
    <row r="35" spans="1:6" ht="18.75" x14ac:dyDescent="0.25">
      <c r="A35" s="130"/>
      <c r="B35" s="87">
        <v>244</v>
      </c>
      <c r="C35" s="87">
        <v>226</v>
      </c>
      <c r="D35" s="3">
        <v>0</v>
      </c>
      <c r="E35" s="1">
        <v>0</v>
      </c>
      <c r="F35" s="2"/>
    </row>
    <row r="36" spans="1:6" ht="18.75" x14ac:dyDescent="0.25">
      <c r="A36" s="85" t="s">
        <v>25</v>
      </c>
      <c r="B36" s="87">
        <v>244</v>
      </c>
      <c r="C36" s="87">
        <v>227</v>
      </c>
      <c r="D36" s="3">
        <v>0</v>
      </c>
      <c r="E36" s="1">
        <v>0</v>
      </c>
      <c r="F36" s="2"/>
    </row>
    <row r="37" spans="1:6" ht="18.75" x14ac:dyDescent="0.25">
      <c r="A37" s="85" t="s">
        <v>30</v>
      </c>
      <c r="B37" s="87" t="s">
        <v>5</v>
      </c>
      <c r="C37" s="87">
        <v>290</v>
      </c>
      <c r="D37" s="3">
        <v>0</v>
      </c>
      <c r="E37" s="1">
        <v>0</v>
      </c>
      <c r="F37" s="2">
        <v>0</v>
      </c>
    </row>
    <row r="38" spans="1:6" ht="18.75" x14ac:dyDescent="0.25">
      <c r="A38" s="85" t="s">
        <v>9</v>
      </c>
      <c r="B38" s="87"/>
      <c r="C38" s="87"/>
      <c r="D38" s="3">
        <v>0</v>
      </c>
      <c r="E38" s="1"/>
      <c r="F38" s="2"/>
    </row>
    <row r="39" spans="1:6" ht="56.25" x14ac:dyDescent="0.25">
      <c r="A39" s="85" t="s">
        <v>34</v>
      </c>
      <c r="B39" s="87">
        <v>244</v>
      </c>
      <c r="C39" s="87">
        <v>296</v>
      </c>
      <c r="D39" s="3">
        <v>0</v>
      </c>
      <c r="E39" s="1">
        <v>0</v>
      </c>
      <c r="F39" s="2"/>
    </row>
    <row r="40" spans="1:6" ht="56.25" x14ac:dyDescent="0.25">
      <c r="A40" s="85" t="s">
        <v>35</v>
      </c>
      <c r="B40" s="87">
        <v>244</v>
      </c>
      <c r="C40" s="87">
        <v>297</v>
      </c>
      <c r="D40" s="3">
        <v>0</v>
      </c>
      <c r="E40" s="1">
        <v>0</v>
      </c>
      <c r="F40" s="2"/>
    </row>
    <row r="41" spans="1:6" ht="56.25" x14ac:dyDescent="0.25">
      <c r="A41" s="85" t="s">
        <v>59</v>
      </c>
      <c r="B41" s="87" t="s">
        <v>5</v>
      </c>
      <c r="C41" s="87">
        <v>300</v>
      </c>
      <c r="D41" s="3">
        <v>0</v>
      </c>
      <c r="E41" s="1">
        <v>0</v>
      </c>
      <c r="F41" s="2">
        <v>0</v>
      </c>
    </row>
    <row r="42" spans="1:6" ht="18.75" x14ac:dyDescent="0.25">
      <c r="A42" s="85" t="s">
        <v>9</v>
      </c>
      <c r="B42" s="87"/>
      <c r="C42" s="87"/>
      <c r="D42" s="3"/>
      <c r="E42" s="1"/>
      <c r="F42" s="2"/>
    </row>
    <row r="43" spans="1:6" ht="51.6" customHeight="1" x14ac:dyDescent="0.25">
      <c r="A43" s="85" t="s">
        <v>36</v>
      </c>
      <c r="B43" s="87">
        <v>244</v>
      </c>
      <c r="C43" s="87">
        <v>310</v>
      </c>
      <c r="D43" s="3">
        <v>0</v>
      </c>
      <c r="E43" s="1">
        <v>0</v>
      </c>
      <c r="F43" s="2"/>
    </row>
    <row r="44" spans="1:6" ht="75" x14ac:dyDescent="0.25">
      <c r="A44" s="85" t="s">
        <v>68</v>
      </c>
      <c r="B44" s="87">
        <v>244</v>
      </c>
      <c r="C44" s="87">
        <v>320</v>
      </c>
      <c r="D44" s="3">
        <v>0</v>
      </c>
      <c r="E44" s="1">
        <v>0</v>
      </c>
      <c r="F44" s="2"/>
    </row>
    <row r="45" spans="1:6" ht="75" x14ac:dyDescent="0.25">
      <c r="A45" s="85" t="s">
        <v>60</v>
      </c>
      <c r="B45" s="87" t="s">
        <v>5</v>
      </c>
      <c r="C45" s="87">
        <v>340</v>
      </c>
      <c r="D45" s="3">
        <v>0</v>
      </c>
      <c r="E45" s="1">
        <v>0</v>
      </c>
      <c r="F45" s="2">
        <v>0</v>
      </c>
    </row>
    <row r="46" spans="1:6" ht="18.75" x14ac:dyDescent="0.25">
      <c r="A46" s="85" t="s">
        <v>6</v>
      </c>
      <c r="B46" s="87"/>
      <c r="C46" s="87"/>
      <c r="D46" s="3"/>
      <c r="E46" s="1"/>
      <c r="F46" s="2"/>
    </row>
    <row r="47" spans="1:6" ht="131.25" x14ac:dyDescent="0.25">
      <c r="A47" s="85" t="s">
        <v>37</v>
      </c>
      <c r="B47" s="87">
        <v>244</v>
      </c>
      <c r="C47" s="87">
        <v>341</v>
      </c>
      <c r="D47" s="3">
        <v>0</v>
      </c>
      <c r="E47" s="1">
        <v>0</v>
      </c>
      <c r="F47" s="2"/>
    </row>
    <row r="48" spans="1:6" ht="56.25" x14ac:dyDescent="0.25">
      <c r="A48" s="85" t="s">
        <v>38</v>
      </c>
      <c r="B48" s="87">
        <v>244</v>
      </c>
      <c r="C48" s="87">
        <v>342</v>
      </c>
      <c r="D48" s="3">
        <v>0</v>
      </c>
      <c r="E48" s="1">
        <v>0</v>
      </c>
      <c r="F48" s="2"/>
    </row>
    <row r="49" spans="1:6" ht="75" x14ac:dyDescent="0.25">
      <c r="A49" s="85" t="s">
        <v>39</v>
      </c>
      <c r="B49" s="87">
        <v>244</v>
      </c>
      <c r="C49" s="87">
        <v>343</v>
      </c>
      <c r="D49" s="3">
        <v>0</v>
      </c>
      <c r="E49" s="1">
        <v>0</v>
      </c>
      <c r="F49" s="2"/>
    </row>
    <row r="50" spans="1:6" ht="75" x14ac:dyDescent="0.25">
      <c r="A50" s="85" t="s">
        <v>40</v>
      </c>
      <c r="B50" s="87">
        <v>244</v>
      </c>
      <c r="C50" s="87">
        <v>344</v>
      </c>
      <c r="D50" s="3">
        <v>0</v>
      </c>
      <c r="E50" s="1">
        <v>0</v>
      </c>
      <c r="F50" s="2"/>
    </row>
    <row r="51" spans="1:6" ht="56.25" x14ac:dyDescent="0.25">
      <c r="A51" s="85" t="s">
        <v>41</v>
      </c>
      <c r="B51" s="87">
        <v>244</v>
      </c>
      <c r="C51" s="87">
        <v>345</v>
      </c>
      <c r="D51" s="3">
        <v>0</v>
      </c>
      <c r="E51" s="1">
        <v>0</v>
      </c>
      <c r="F51" s="2"/>
    </row>
    <row r="52" spans="1:6" ht="75" x14ac:dyDescent="0.25">
      <c r="A52" s="85" t="s">
        <v>42</v>
      </c>
      <c r="B52" s="87">
        <v>244</v>
      </c>
      <c r="C52" s="87">
        <v>346</v>
      </c>
      <c r="D52" s="3">
        <v>0</v>
      </c>
      <c r="E52" s="1">
        <v>0</v>
      </c>
      <c r="F52" s="2"/>
    </row>
    <row r="53" spans="1:6" ht="112.5" x14ac:dyDescent="0.25">
      <c r="A53" s="85" t="s">
        <v>43</v>
      </c>
      <c r="B53" s="87">
        <v>244</v>
      </c>
      <c r="C53" s="87">
        <v>349</v>
      </c>
      <c r="D53" s="3">
        <v>0</v>
      </c>
      <c r="E53" s="1">
        <v>0</v>
      </c>
      <c r="F53" s="2"/>
    </row>
    <row r="54" spans="1:6" ht="34.9" customHeight="1" x14ac:dyDescent="0.25">
      <c r="A54" s="141" t="s">
        <v>189</v>
      </c>
      <c r="B54" s="142"/>
      <c r="C54" s="142"/>
      <c r="D54" s="142"/>
      <c r="E54" s="142"/>
      <c r="F54" s="143"/>
    </row>
    <row r="55" spans="1:6" ht="24.6" customHeight="1" x14ac:dyDescent="0.25">
      <c r="A55" s="85" t="s">
        <v>8</v>
      </c>
      <c r="B55" s="87" t="s">
        <v>5</v>
      </c>
      <c r="C55" s="87">
        <v>200</v>
      </c>
      <c r="D55" s="3">
        <f>SUM(E55:F55)</f>
        <v>20000</v>
      </c>
      <c r="E55" s="1">
        <v>20000</v>
      </c>
      <c r="F55" s="2">
        <v>0</v>
      </c>
    </row>
    <row r="56" spans="1:6" ht="18.75" x14ac:dyDescent="0.25">
      <c r="A56" s="85" t="s">
        <v>9</v>
      </c>
      <c r="B56" s="87"/>
      <c r="C56" s="87"/>
      <c r="D56" s="3"/>
      <c r="E56" s="1"/>
      <c r="F56" s="2"/>
    </row>
    <row r="57" spans="1:6" ht="80.45" customHeight="1" x14ac:dyDescent="0.25">
      <c r="A57" s="85" t="s">
        <v>10</v>
      </c>
      <c r="B57" s="87" t="s">
        <v>5</v>
      </c>
      <c r="C57" s="87">
        <v>210</v>
      </c>
      <c r="D57" s="3">
        <v>0</v>
      </c>
      <c r="E57" s="1">
        <v>0</v>
      </c>
      <c r="F57" s="2">
        <v>0</v>
      </c>
    </row>
    <row r="58" spans="1:6" ht="18.75" x14ac:dyDescent="0.25">
      <c r="A58" s="85" t="s">
        <v>9</v>
      </c>
      <c r="B58" s="87"/>
      <c r="C58" s="87"/>
      <c r="D58" s="3"/>
      <c r="E58" s="1"/>
      <c r="F58" s="2"/>
    </row>
    <row r="59" spans="1:6" ht="93.75" x14ac:dyDescent="0.25">
      <c r="A59" s="85" t="s">
        <v>188</v>
      </c>
      <c r="B59" s="87">
        <v>244</v>
      </c>
      <c r="C59" s="87">
        <v>214</v>
      </c>
      <c r="D59" s="3">
        <v>0</v>
      </c>
      <c r="E59" s="1">
        <v>0</v>
      </c>
      <c r="F59" s="2"/>
    </row>
    <row r="60" spans="1:6" ht="37.5" x14ac:dyDescent="0.25">
      <c r="A60" s="85" t="s">
        <v>14</v>
      </c>
      <c r="B60" s="87" t="s">
        <v>5</v>
      </c>
      <c r="C60" s="87">
        <v>220</v>
      </c>
      <c r="D60" s="3">
        <v>0</v>
      </c>
      <c r="E60" s="1">
        <v>0</v>
      </c>
      <c r="F60" s="2">
        <v>0</v>
      </c>
    </row>
    <row r="61" spans="1:6" ht="18.75" x14ac:dyDescent="0.25">
      <c r="A61" s="85" t="s">
        <v>9</v>
      </c>
      <c r="B61" s="87"/>
      <c r="C61" s="87"/>
      <c r="D61" s="3"/>
      <c r="E61" s="1"/>
      <c r="F61" s="2"/>
    </row>
    <row r="62" spans="1:6" ht="18.75" x14ac:dyDescent="0.25">
      <c r="A62" s="85" t="s">
        <v>15</v>
      </c>
      <c r="B62" s="87">
        <v>244</v>
      </c>
      <c r="C62" s="87">
        <v>221</v>
      </c>
      <c r="D62" s="3">
        <v>0</v>
      </c>
      <c r="E62" s="1">
        <v>0</v>
      </c>
      <c r="F62" s="2"/>
    </row>
    <row r="63" spans="1:6" ht="37.5" x14ac:dyDescent="0.25">
      <c r="A63" s="85" t="s">
        <v>16</v>
      </c>
      <c r="B63" s="87">
        <v>244</v>
      </c>
      <c r="C63" s="87">
        <v>222</v>
      </c>
      <c r="D63" s="3">
        <v>0</v>
      </c>
      <c r="E63" s="1"/>
      <c r="F63" s="2"/>
    </row>
    <row r="64" spans="1:6" ht="37.5" x14ac:dyDescent="0.25">
      <c r="A64" s="85" t="s">
        <v>17</v>
      </c>
      <c r="B64" s="87" t="s">
        <v>5</v>
      </c>
      <c r="C64" s="87">
        <v>223</v>
      </c>
      <c r="D64" s="3">
        <v>0</v>
      </c>
      <c r="E64" s="1">
        <v>0</v>
      </c>
      <c r="F64" s="2">
        <v>0</v>
      </c>
    </row>
    <row r="65" spans="1:6" ht="18.75" x14ac:dyDescent="0.25">
      <c r="A65" s="85" t="s">
        <v>6</v>
      </c>
      <c r="B65" s="87"/>
      <c r="C65" s="87"/>
      <c r="D65" s="3"/>
      <c r="E65" s="1"/>
      <c r="F65" s="2"/>
    </row>
    <row r="66" spans="1:6" ht="56.25" x14ac:dyDescent="0.25">
      <c r="A66" s="85" t="s">
        <v>18</v>
      </c>
      <c r="B66" s="87">
        <v>247</v>
      </c>
      <c r="C66" s="87">
        <v>223</v>
      </c>
      <c r="D66" s="3">
        <v>0</v>
      </c>
      <c r="E66" s="1">
        <v>0</v>
      </c>
      <c r="F66" s="2"/>
    </row>
    <row r="67" spans="1:6" ht="37.5" x14ac:dyDescent="0.25">
      <c r="A67" s="85" t="s">
        <v>19</v>
      </c>
      <c r="B67" s="87">
        <v>247</v>
      </c>
      <c r="C67" s="87">
        <v>223</v>
      </c>
      <c r="D67" s="3">
        <v>0</v>
      </c>
      <c r="E67" s="1">
        <v>0</v>
      </c>
      <c r="F67" s="2"/>
    </row>
    <row r="68" spans="1:6" ht="75" x14ac:dyDescent="0.25">
      <c r="A68" s="85" t="s">
        <v>20</v>
      </c>
      <c r="B68" s="87">
        <v>247</v>
      </c>
      <c r="C68" s="87">
        <v>223</v>
      </c>
      <c r="D68" s="3">
        <v>0</v>
      </c>
      <c r="E68" s="1">
        <v>0</v>
      </c>
      <c r="F68" s="2"/>
    </row>
    <row r="69" spans="1:6" ht="75" x14ac:dyDescent="0.25">
      <c r="A69" s="85" t="s">
        <v>21</v>
      </c>
      <c r="B69" s="87">
        <v>244</v>
      </c>
      <c r="C69" s="87">
        <v>223</v>
      </c>
      <c r="D69" s="3">
        <v>0</v>
      </c>
      <c r="E69" s="1">
        <v>0</v>
      </c>
      <c r="F69" s="2"/>
    </row>
    <row r="70" spans="1:6" ht="56.25" x14ac:dyDescent="0.25">
      <c r="A70" s="85" t="s">
        <v>22</v>
      </c>
      <c r="B70" s="87">
        <v>244</v>
      </c>
      <c r="C70" s="87">
        <v>223</v>
      </c>
      <c r="D70" s="3">
        <v>0</v>
      </c>
      <c r="E70" s="1">
        <v>0</v>
      </c>
      <c r="F70" s="2"/>
    </row>
    <row r="71" spans="1:6" ht="168.75" x14ac:dyDescent="0.25">
      <c r="A71" s="85" t="s">
        <v>23</v>
      </c>
      <c r="B71" s="87">
        <v>244</v>
      </c>
      <c r="C71" s="87">
        <v>224</v>
      </c>
      <c r="D71" s="3">
        <v>0</v>
      </c>
      <c r="E71" s="1">
        <v>0</v>
      </c>
      <c r="F71" s="2"/>
    </row>
    <row r="72" spans="1:6" ht="56.25" x14ac:dyDescent="0.25">
      <c r="A72" s="85" t="s">
        <v>24</v>
      </c>
      <c r="B72" s="87" t="s">
        <v>5</v>
      </c>
      <c r="C72" s="87">
        <v>225</v>
      </c>
      <c r="D72" s="1">
        <v>0</v>
      </c>
      <c r="E72" s="1">
        <v>0</v>
      </c>
      <c r="F72" s="2">
        <v>0</v>
      </c>
    </row>
    <row r="73" spans="1:6" ht="18.75" x14ac:dyDescent="0.25">
      <c r="A73" s="130" t="s">
        <v>6</v>
      </c>
      <c r="B73" s="87">
        <v>243</v>
      </c>
      <c r="C73" s="87">
        <v>225</v>
      </c>
      <c r="D73" s="3">
        <v>0</v>
      </c>
      <c r="E73" s="1">
        <v>0</v>
      </c>
      <c r="F73" s="2"/>
    </row>
    <row r="74" spans="1:6" ht="18.75" x14ac:dyDescent="0.25">
      <c r="A74" s="130"/>
      <c r="B74" s="87">
        <v>244</v>
      </c>
      <c r="C74" s="87">
        <v>225</v>
      </c>
      <c r="D74" s="3">
        <v>0</v>
      </c>
      <c r="E74" s="1">
        <v>0</v>
      </c>
      <c r="F74" s="2"/>
    </row>
    <row r="75" spans="1:6" ht="37.5" x14ac:dyDescent="0.25">
      <c r="A75" s="85" t="s">
        <v>58</v>
      </c>
      <c r="B75" s="87" t="s">
        <v>5</v>
      </c>
      <c r="C75" s="87">
        <v>226</v>
      </c>
      <c r="D75" s="3">
        <v>0</v>
      </c>
      <c r="E75" s="1">
        <v>0</v>
      </c>
      <c r="F75" s="2">
        <v>0</v>
      </c>
    </row>
    <row r="76" spans="1:6" ht="18.75" x14ac:dyDescent="0.25">
      <c r="A76" s="130" t="s">
        <v>6</v>
      </c>
      <c r="B76" s="87">
        <v>243</v>
      </c>
      <c r="C76" s="87">
        <v>226</v>
      </c>
      <c r="D76" s="3">
        <v>0</v>
      </c>
      <c r="E76" s="1">
        <v>0</v>
      </c>
      <c r="F76" s="2"/>
    </row>
    <row r="77" spans="1:6" ht="18.75" x14ac:dyDescent="0.25">
      <c r="A77" s="130"/>
      <c r="B77" s="87">
        <v>244</v>
      </c>
      <c r="C77" s="87">
        <v>226</v>
      </c>
      <c r="D77" s="3">
        <f>SUM(E77:F77)</f>
        <v>10000</v>
      </c>
      <c r="E77" s="1">
        <v>10000</v>
      </c>
      <c r="F77" s="2"/>
    </row>
    <row r="78" spans="1:6" ht="18.75" x14ac:dyDescent="0.25">
      <c r="A78" s="85" t="s">
        <v>25</v>
      </c>
      <c r="B78" s="87">
        <v>244</v>
      </c>
      <c r="C78" s="87">
        <v>227</v>
      </c>
      <c r="D78" s="3">
        <v>0</v>
      </c>
      <c r="E78" s="1">
        <v>0</v>
      </c>
      <c r="F78" s="2"/>
    </row>
    <row r="79" spans="1:6" ht="18.75" x14ac:dyDescent="0.25">
      <c r="A79" s="85" t="s">
        <v>30</v>
      </c>
      <c r="B79" s="87" t="s">
        <v>5</v>
      </c>
      <c r="C79" s="87">
        <v>290</v>
      </c>
      <c r="D79" s="3">
        <v>0</v>
      </c>
      <c r="E79" s="1">
        <v>0</v>
      </c>
      <c r="F79" s="2">
        <v>0</v>
      </c>
    </row>
    <row r="80" spans="1:6" ht="18.75" x14ac:dyDescent="0.25">
      <c r="A80" s="85" t="s">
        <v>9</v>
      </c>
      <c r="B80" s="87"/>
      <c r="C80" s="87"/>
      <c r="D80" s="3">
        <v>0</v>
      </c>
      <c r="E80" s="1"/>
      <c r="F80" s="2"/>
    </row>
    <row r="81" spans="1:6" ht="56.25" x14ac:dyDescent="0.25">
      <c r="A81" s="85" t="s">
        <v>34</v>
      </c>
      <c r="B81" s="87">
        <v>244</v>
      </c>
      <c r="C81" s="87">
        <v>296</v>
      </c>
      <c r="D81" s="3">
        <v>0</v>
      </c>
      <c r="E81" s="1">
        <v>0</v>
      </c>
      <c r="F81" s="2"/>
    </row>
    <row r="82" spans="1:6" ht="56.25" x14ac:dyDescent="0.25">
      <c r="A82" s="85" t="s">
        <v>35</v>
      </c>
      <c r="B82" s="87">
        <v>244</v>
      </c>
      <c r="C82" s="87">
        <v>297</v>
      </c>
      <c r="D82" s="3">
        <v>0</v>
      </c>
      <c r="E82" s="1">
        <v>0</v>
      </c>
      <c r="F82" s="2"/>
    </row>
    <row r="83" spans="1:6" ht="56.25" x14ac:dyDescent="0.25">
      <c r="A83" s="85" t="s">
        <v>59</v>
      </c>
      <c r="B83" s="87" t="s">
        <v>5</v>
      </c>
      <c r="C83" s="87">
        <v>300</v>
      </c>
      <c r="D83" s="3">
        <f>SUM(E83:F83)</f>
        <v>10000</v>
      </c>
      <c r="E83" s="1">
        <f>SUM(E85:E87)</f>
        <v>10000</v>
      </c>
      <c r="F83" s="2">
        <v>0</v>
      </c>
    </row>
    <row r="84" spans="1:6" ht="18.75" x14ac:dyDescent="0.25">
      <c r="A84" s="85" t="s">
        <v>9</v>
      </c>
      <c r="B84" s="87"/>
      <c r="C84" s="87"/>
      <c r="D84" s="3"/>
      <c r="E84" s="1"/>
      <c r="F84" s="2"/>
    </row>
    <row r="85" spans="1:6" ht="56.25" x14ac:dyDescent="0.25">
      <c r="A85" s="85" t="s">
        <v>36</v>
      </c>
      <c r="B85" s="87">
        <v>244</v>
      </c>
      <c r="C85" s="87">
        <v>310</v>
      </c>
      <c r="D85" s="3">
        <v>0</v>
      </c>
      <c r="E85" s="1"/>
      <c r="F85" s="2"/>
    </row>
    <row r="86" spans="1:6" ht="75" x14ac:dyDescent="0.25">
      <c r="A86" s="85" t="s">
        <v>68</v>
      </c>
      <c r="B86" s="87">
        <v>244</v>
      </c>
      <c r="C86" s="87">
        <v>320</v>
      </c>
      <c r="D86" s="3">
        <v>0</v>
      </c>
      <c r="E86" s="1">
        <v>0</v>
      </c>
      <c r="F86" s="2"/>
    </row>
    <row r="87" spans="1:6" ht="75" x14ac:dyDescent="0.25">
      <c r="A87" s="85" t="s">
        <v>60</v>
      </c>
      <c r="B87" s="87" t="s">
        <v>5</v>
      </c>
      <c r="C87" s="87">
        <v>340</v>
      </c>
      <c r="D87" s="3">
        <f>SUM(E87:F87)</f>
        <v>10000</v>
      </c>
      <c r="E87" s="1">
        <f>SUM(E89+E90+E91+E92+E93+E94+E95)</f>
        <v>10000</v>
      </c>
      <c r="F87" s="2">
        <v>0</v>
      </c>
    </row>
    <row r="88" spans="1:6" ht="18.75" x14ac:dyDescent="0.25">
      <c r="A88" s="85" t="s">
        <v>6</v>
      </c>
      <c r="B88" s="87"/>
      <c r="C88" s="87"/>
      <c r="D88" s="3"/>
      <c r="E88" s="1"/>
      <c r="F88" s="2"/>
    </row>
    <row r="89" spans="1:6" ht="131.25" x14ac:dyDescent="0.25">
      <c r="A89" s="85" t="s">
        <v>37</v>
      </c>
      <c r="B89" s="87">
        <v>244</v>
      </c>
      <c r="C89" s="87">
        <v>341</v>
      </c>
      <c r="D89" s="3">
        <v>0</v>
      </c>
      <c r="E89" s="1">
        <v>0</v>
      </c>
      <c r="F89" s="2"/>
    </row>
    <row r="90" spans="1:6" ht="56.25" x14ac:dyDescent="0.25">
      <c r="A90" s="85" t="s">
        <v>38</v>
      </c>
      <c r="B90" s="87">
        <v>244</v>
      </c>
      <c r="C90" s="87">
        <v>342</v>
      </c>
      <c r="D90" s="3">
        <v>0</v>
      </c>
      <c r="E90" s="1">
        <v>0</v>
      </c>
      <c r="F90" s="2"/>
    </row>
    <row r="91" spans="1:6" ht="91.9" customHeight="1" x14ac:dyDescent="0.25">
      <c r="A91" s="85" t="s">
        <v>39</v>
      </c>
      <c r="B91" s="87">
        <v>244</v>
      </c>
      <c r="C91" s="87">
        <v>343</v>
      </c>
      <c r="D91" s="3">
        <v>0</v>
      </c>
      <c r="E91" s="1">
        <v>0</v>
      </c>
      <c r="F91" s="2"/>
    </row>
    <row r="92" spans="1:6" ht="83.45" customHeight="1" x14ac:dyDescent="0.25">
      <c r="A92" s="85" t="s">
        <v>40</v>
      </c>
      <c r="B92" s="87">
        <v>244</v>
      </c>
      <c r="C92" s="87">
        <v>344</v>
      </c>
      <c r="D92" s="3">
        <v>0</v>
      </c>
      <c r="E92" s="1"/>
      <c r="F92" s="2"/>
    </row>
    <row r="93" spans="1:6" ht="65.45" customHeight="1" x14ac:dyDescent="0.25">
      <c r="A93" s="85" t="s">
        <v>41</v>
      </c>
      <c r="B93" s="87">
        <v>244</v>
      </c>
      <c r="C93" s="87">
        <v>345</v>
      </c>
      <c r="D93" s="3">
        <v>0</v>
      </c>
      <c r="E93" s="1">
        <v>0</v>
      </c>
      <c r="F93" s="2"/>
    </row>
    <row r="94" spans="1:6" ht="79.150000000000006" customHeight="1" x14ac:dyDescent="0.25">
      <c r="A94" s="85" t="s">
        <v>42</v>
      </c>
      <c r="B94" s="87">
        <v>244</v>
      </c>
      <c r="C94" s="87">
        <v>346</v>
      </c>
      <c r="D94" s="3">
        <v>0</v>
      </c>
      <c r="E94" s="1">
        <v>10000</v>
      </c>
      <c r="F94" s="2"/>
    </row>
    <row r="95" spans="1:6" ht="112.5" x14ac:dyDescent="0.25">
      <c r="A95" s="85" t="s">
        <v>43</v>
      </c>
      <c r="B95" s="87">
        <v>244</v>
      </c>
      <c r="C95" s="87">
        <v>349</v>
      </c>
      <c r="D95" s="3">
        <v>0</v>
      </c>
      <c r="E95" s="1">
        <v>0</v>
      </c>
      <c r="F95" s="2"/>
    </row>
    <row r="96" spans="1:6" ht="113.25" thickBot="1" x14ac:dyDescent="0.3">
      <c r="A96" s="29" t="s">
        <v>43</v>
      </c>
      <c r="B96" s="30">
        <v>244</v>
      </c>
      <c r="C96" s="30">
        <v>349</v>
      </c>
      <c r="D96" s="31">
        <v>0</v>
      </c>
      <c r="E96" s="32">
        <v>0</v>
      </c>
      <c r="F96" s="76"/>
    </row>
    <row r="97" spans="1:6" ht="18.75" x14ac:dyDescent="0.25">
      <c r="A97" s="12"/>
      <c r="B97" s="16"/>
      <c r="C97" s="16"/>
      <c r="D97" s="33"/>
      <c r="E97" s="33"/>
      <c r="F97" s="33"/>
    </row>
    <row r="98" spans="1:6" x14ac:dyDescent="0.25">
      <c r="A98" s="9"/>
    </row>
    <row r="99" spans="1:6" ht="37.5" x14ac:dyDescent="0.3">
      <c r="A99" s="26" t="s">
        <v>52</v>
      </c>
      <c r="B99" s="132"/>
      <c r="C99" s="132"/>
      <c r="D99" s="8"/>
      <c r="E99" s="132" t="s">
        <v>247</v>
      </c>
      <c r="F99" s="132"/>
    </row>
    <row r="100" spans="1:6" ht="18.75" x14ac:dyDescent="0.3">
      <c r="A100" s="26"/>
      <c r="B100" s="139" t="s">
        <v>53</v>
      </c>
      <c r="C100" s="139"/>
      <c r="D100" s="8"/>
      <c r="E100" s="139" t="s">
        <v>54</v>
      </c>
      <c r="F100" s="139"/>
    </row>
    <row r="101" spans="1:6" ht="18.75" x14ac:dyDescent="0.3">
      <c r="A101" s="26"/>
      <c r="B101" s="8"/>
      <c r="C101" s="8"/>
      <c r="D101" s="8"/>
      <c r="E101" s="8"/>
      <c r="F101" s="8"/>
    </row>
    <row r="102" spans="1:6" ht="37.5" x14ac:dyDescent="0.3">
      <c r="A102" s="26" t="s">
        <v>55</v>
      </c>
      <c r="B102" s="132"/>
      <c r="C102" s="132"/>
      <c r="D102" s="8"/>
      <c r="E102" s="132"/>
      <c r="F102" s="132"/>
    </row>
    <row r="103" spans="1:6" ht="18.75" x14ac:dyDescent="0.3">
      <c r="A103" s="26"/>
      <c r="B103" s="139" t="s">
        <v>53</v>
      </c>
      <c r="C103" s="139"/>
      <c r="D103" s="8"/>
      <c r="E103" s="139" t="s">
        <v>54</v>
      </c>
      <c r="F103" s="139"/>
    </row>
    <row r="104" spans="1:6" ht="18.75" x14ac:dyDescent="0.3">
      <c r="A104" s="26"/>
      <c r="B104" s="80"/>
      <c r="C104" s="80"/>
      <c r="D104" s="8"/>
      <c r="E104" s="80"/>
      <c r="F104" s="80"/>
    </row>
    <row r="105" spans="1:6" ht="18.75" x14ac:dyDescent="0.3">
      <c r="A105" s="26" t="s">
        <v>56</v>
      </c>
      <c r="B105" s="132"/>
      <c r="C105" s="132"/>
      <c r="D105" s="8"/>
      <c r="E105" s="132"/>
      <c r="F105" s="132"/>
    </row>
    <row r="106" spans="1:6" ht="18.75" x14ac:dyDescent="0.3">
      <c r="A106" s="26"/>
      <c r="B106" s="139" t="s">
        <v>53</v>
      </c>
      <c r="C106" s="139"/>
      <c r="D106" s="8"/>
      <c r="E106" s="139" t="s">
        <v>54</v>
      </c>
      <c r="F106" s="139"/>
    </row>
    <row r="107" spans="1:6" ht="18.75" x14ac:dyDescent="0.3">
      <c r="A107" s="26" t="s">
        <v>57</v>
      </c>
      <c r="B107" s="8"/>
      <c r="C107" s="8"/>
      <c r="D107" s="8"/>
      <c r="E107" s="8"/>
      <c r="F107" s="8"/>
    </row>
    <row r="108" spans="1:6" ht="18.75" x14ac:dyDescent="0.3">
      <c r="A108" s="140" t="s">
        <v>284</v>
      </c>
      <c r="B108" s="140"/>
      <c r="C108" s="8"/>
      <c r="D108" s="8"/>
      <c r="E108" s="8"/>
      <c r="F108" s="8"/>
    </row>
  </sheetData>
  <mergeCells count="28">
    <mergeCell ref="A108:B108"/>
    <mergeCell ref="B103:C103"/>
    <mergeCell ref="E103:F103"/>
    <mergeCell ref="B105:C105"/>
    <mergeCell ref="E105:F105"/>
    <mergeCell ref="B106:C106"/>
    <mergeCell ref="E106:F106"/>
    <mergeCell ref="B99:C99"/>
    <mergeCell ref="E99:F99"/>
    <mergeCell ref="B100:C100"/>
    <mergeCell ref="E100:F100"/>
    <mergeCell ref="B102:C102"/>
    <mergeCell ref="E102:F102"/>
    <mergeCell ref="A76:A77"/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  <mergeCell ref="B3:F3"/>
  </mergeCells>
  <pageMargins left="1.3779527559055118" right="0.39370078740157483" top="0.98425196850393704" bottom="0.78740157480314965" header="0.31496062992125984" footer="0.31496062992125984"/>
  <pageSetup paperSize="9" scale="75" firstPageNumber="34" orientation="portrait" useFirstPageNumber="1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6"/>
  <sheetViews>
    <sheetView topLeftCell="A103" zoomScaleNormal="100" workbookViewId="0">
      <selection activeCell="E103" sqref="E103:F103"/>
    </sheetView>
  </sheetViews>
  <sheetFormatPr defaultColWidth="8.85546875" defaultRowHeight="15" x14ac:dyDescent="0.25"/>
  <cols>
    <col min="1" max="1" width="24.7109375" style="5" customWidth="1"/>
    <col min="2" max="2" width="15.28515625" style="5" customWidth="1"/>
    <col min="3" max="3" width="14" style="5" customWidth="1"/>
    <col min="4" max="6" width="18.5703125" style="5" customWidth="1"/>
    <col min="7" max="16384" width="8.85546875" style="5"/>
  </cols>
  <sheetData>
    <row r="1" spans="1:6" ht="18.75" x14ac:dyDescent="0.25">
      <c r="A1" s="129" t="s">
        <v>274</v>
      </c>
      <c r="B1" s="129"/>
      <c r="C1" s="129"/>
      <c r="D1" s="129"/>
      <c r="E1" s="129"/>
      <c r="F1" s="129"/>
    </row>
    <row r="2" spans="1:6" ht="18.75" x14ac:dyDescent="0.25">
      <c r="A2" s="129" t="s">
        <v>291</v>
      </c>
      <c r="B2" s="129"/>
      <c r="C2" s="129"/>
      <c r="D2" s="129"/>
      <c r="E2" s="129"/>
      <c r="F2" s="129"/>
    </row>
    <row r="3" spans="1:6" ht="15.75" x14ac:dyDescent="0.25">
      <c r="A3" s="20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F4" s="4" t="s">
        <v>51</v>
      </c>
    </row>
    <row r="5" spans="1:6" ht="52.9" customHeight="1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184</v>
      </c>
      <c r="F5" s="128"/>
    </row>
    <row r="6" spans="1:6" ht="15.75" x14ac:dyDescent="0.25">
      <c r="A6" s="145"/>
      <c r="B6" s="144"/>
      <c r="C6" s="146"/>
      <c r="D6" s="144"/>
      <c r="E6" s="147" t="s">
        <v>6</v>
      </c>
      <c r="F6" s="148"/>
    </row>
    <row r="7" spans="1:6" ht="221.25" thickBot="1" x14ac:dyDescent="0.3">
      <c r="A7" s="134"/>
      <c r="B7" s="127"/>
      <c r="C7" s="136"/>
      <c r="D7" s="127"/>
      <c r="E7" s="84" t="s">
        <v>185</v>
      </c>
      <c r="F7" s="34" t="s">
        <v>186</v>
      </c>
    </row>
    <row r="8" spans="1:6" ht="19.5" thickBot="1" x14ac:dyDescent="0.3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5">
        <v>6</v>
      </c>
    </row>
    <row r="9" spans="1:6" ht="18.75" x14ac:dyDescent="0.25">
      <c r="A9" s="85" t="s">
        <v>173</v>
      </c>
      <c r="B9" s="87" t="s">
        <v>5</v>
      </c>
      <c r="C9" s="87" t="s">
        <v>5</v>
      </c>
      <c r="D9" s="3">
        <f>SUM(E9:F9)</f>
        <v>200000</v>
      </c>
      <c r="E9" s="1">
        <v>200000</v>
      </c>
      <c r="F9" s="2"/>
    </row>
    <row r="10" spans="1:6" ht="18.75" x14ac:dyDescent="0.25">
      <c r="A10" s="85" t="s">
        <v>7</v>
      </c>
      <c r="B10" s="87" t="s">
        <v>5</v>
      </c>
      <c r="C10" s="87">
        <v>900</v>
      </c>
      <c r="D10" s="3">
        <f>SUM(E10:F10)</f>
        <v>200000</v>
      </c>
      <c r="E10" s="1">
        <v>200000</v>
      </c>
      <c r="F10" s="2">
        <v>0</v>
      </c>
    </row>
    <row r="11" spans="1:6" ht="18.75" x14ac:dyDescent="0.25">
      <c r="A11" s="85" t="s">
        <v>6</v>
      </c>
      <c r="B11" s="87"/>
      <c r="C11" s="87"/>
      <c r="D11" s="3"/>
      <c r="E11" s="1"/>
      <c r="F11" s="2"/>
    </row>
    <row r="12" spans="1:6" ht="25.15" customHeight="1" x14ac:dyDescent="0.25">
      <c r="A12" s="141" t="s">
        <v>187</v>
      </c>
      <c r="B12" s="142"/>
      <c r="C12" s="142"/>
      <c r="D12" s="142"/>
      <c r="E12" s="142"/>
      <c r="F12" s="143"/>
    </row>
    <row r="13" spans="1:6" ht="28.15" customHeight="1" x14ac:dyDescent="0.25">
      <c r="A13" s="85" t="s">
        <v>8</v>
      </c>
      <c r="B13" s="87" t="s">
        <v>5</v>
      </c>
      <c r="C13" s="87">
        <v>200</v>
      </c>
      <c r="D13" s="3">
        <f>SUM(E13:F13)</f>
        <v>0</v>
      </c>
      <c r="E13" s="1">
        <v>0</v>
      </c>
      <c r="F13" s="2">
        <v>0</v>
      </c>
    </row>
    <row r="14" spans="1:6" ht="14.45" customHeight="1" x14ac:dyDescent="0.25">
      <c r="A14" s="85" t="s">
        <v>9</v>
      </c>
      <c r="B14" s="87"/>
      <c r="C14" s="87"/>
      <c r="D14" s="3"/>
      <c r="E14" s="1"/>
      <c r="F14" s="2"/>
    </row>
    <row r="15" spans="1:6" ht="75" x14ac:dyDescent="0.25">
      <c r="A15" s="85" t="s">
        <v>10</v>
      </c>
      <c r="B15" s="87" t="s">
        <v>5</v>
      </c>
      <c r="C15" s="87">
        <v>210</v>
      </c>
      <c r="D15" s="3">
        <v>0</v>
      </c>
      <c r="E15" s="1">
        <v>0</v>
      </c>
      <c r="F15" s="2">
        <v>0</v>
      </c>
    </row>
    <row r="16" spans="1:6" ht="18.75" x14ac:dyDescent="0.25">
      <c r="A16" s="85" t="s">
        <v>9</v>
      </c>
      <c r="B16" s="87"/>
      <c r="C16" s="87"/>
      <c r="D16" s="3"/>
      <c r="E16" s="1"/>
      <c r="F16" s="2"/>
    </row>
    <row r="17" spans="1:6" ht="60" customHeight="1" x14ac:dyDescent="0.25">
      <c r="A17" s="85" t="s">
        <v>246</v>
      </c>
      <c r="B17" s="87">
        <v>244</v>
      </c>
      <c r="C17" s="87">
        <v>212</v>
      </c>
      <c r="D17" s="3">
        <f>SUM(E17:F17)</f>
        <v>0</v>
      </c>
      <c r="E17" s="1">
        <v>0</v>
      </c>
      <c r="F17" s="2"/>
    </row>
    <row r="18" spans="1:6" ht="37.5" x14ac:dyDescent="0.25">
      <c r="A18" s="85" t="s">
        <v>14</v>
      </c>
      <c r="B18" s="87" t="s">
        <v>5</v>
      </c>
      <c r="C18" s="87">
        <v>220</v>
      </c>
      <c r="D18" s="3">
        <v>0</v>
      </c>
      <c r="E18" s="1">
        <v>0</v>
      </c>
      <c r="F18" s="2">
        <v>0</v>
      </c>
    </row>
    <row r="19" spans="1:6" ht="18.75" x14ac:dyDescent="0.25">
      <c r="A19" s="85" t="s">
        <v>9</v>
      </c>
      <c r="B19" s="87"/>
      <c r="C19" s="87"/>
      <c r="D19" s="3"/>
      <c r="E19" s="1"/>
      <c r="F19" s="2"/>
    </row>
    <row r="20" spans="1:6" ht="18.75" x14ac:dyDescent="0.25">
      <c r="A20" s="85" t="s">
        <v>15</v>
      </c>
      <c r="B20" s="87">
        <v>244</v>
      </c>
      <c r="C20" s="87">
        <v>221</v>
      </c>
      <c r="D20" s="3">
        <v>0</v>
      </c>
      <c r="E20" s="1">
        <v>0</v>
      </c>
      <c r="F20" s="2"/>
    </row>
    <row r="21" spans="1:6" ht="37.5" x14ac:dyDescent="0.25">
      <c r="A21" s="85" t="s">
        <v>16</v>
      </c>
      <c r="B21" s="87">
        <v>244</v>
      </c>
      <c r="C21" s="87">
        <v>222</v>
      </c>
      <c r="D21" s="3">
        <v>0</v>
      </c>
      <c r="E21" s="1">
        <v>0</v>
      </c>
      <c r="F21" s="2"/>
    </row>
    <row r="22" spans="1:6" ht="37.5" x14ac:dyDescent="0.25">
      <c r="A22" s="85" t="s">
        <v>17</v>
      </c>
      <c r="B22" s="87" t="s">
        <v>5</v>
      </c>
      <c r="C22" s="87">
        <v>223</v>
      </c>
      <c r="D22" s="3">
        <v>0</v>
      </c>
      <c r="E22" s="1">
        <v>0</v>
      </c>
      <c r="F22" s="2">
        <v>0</v>
      </c>
    </row>
    <row r="23" spans="1:6" ht="18.75" x14ac:dyDescent="0.25">
      <c r="A23" s="85" t="s">
        <v>6</v>
      </c>
      <c r="B23" s="87"/>
      <c r="C23" s="87"/>
      <c r="D23" s="3"/>
      <c r="E23" s="1"/>
      <c r="F23" s="2"/>
    </row>
    <row r="24" spans="1:6" ht="56.25" x14ac:dyDescent="0.25">
      <c r="A24" s="85" t="s">
        <v>18</v>
      </c>
      <c r="B24" s="87">
        <v>244</v>
      </c>
      <c r="C24" s="87">
        <v>223</v>
      </c>
      <c r="D24" s="3">
        <v>0</v>
      </c>
      <c r="E24" s="1">
        <v>0</v>
      </c>
      <c r="F24" s="2"/>
    </row>
    <row r="25" spans="1:6" ht="37.5" x14ac:dyDescent="0.25">
      <c r="A25" s="85" t="s">
        <v>19</v>
      </c>
      <c r="B25" s="87">
        <v>244</v>
      </c>
      <c r="C25" s="87">
        <v>223</v>
      </c>
      <c r="D25" s="3">
        <v>0</v>
      </c>
      <c r="E25" s="1">
        <v>0</v>
      </c>
      <c r="F25" s="2"/>
    </row>
    <row r="26" spans="1:6" ht="75" x14ac:dyDescent="0.25">
      <c r="A26" s="85" t="s">
        <v>20</v>
      </c>
      <c r="B26" s="87">
        <v>244</v>
      </c>
      <c r="C26" s="87">
        <v>223</v>
      </c>
      <c r="D26" s="3">
        <v>0</v>
      </c>
      <c r="E26" s="1">
        <v>0</v>
      </c>
      <c r="F26" s="2"/>
    </row>
    <row r="27" spans="1:6" ht="75" x14ac:dyDescent="0.25">
      <c r="A27" s="85" t="s">
        <v>21</v>
      </c>
      <c r="B27" s="87">
        <v>244</v>
      </c>
      <c r="C27" s="87">
        <v>223</v>
      </c>
      <c r="D27" s="3">
        <v>0</v>
      </c>
      <c r="E27" s="1">
        <v>0</v>
      </c>
      <c r="F27" s="2"/>
    </row>
    <row r="28" spans="1:6" ht="56.25" x14ac:dyDescent="0.25">
      <c r="A28" s="85" t="s">
        <v>22</v>
      </c>
      <c r="B28" s="87">
        <v>244</v>
      </c>
      <c r="C28" s="87">
        <v>223</v>
      </c>
      <c r="D28" s="3">
        <v>0</v>
      </c>
      <c r="E28" s="1">
        <v>0</v>
      </c>
      <c r="F28" s="2"/>
    </row>
    <row r="29" spans="1:6" ht="136.15" customHeight="1" x14ac:dyDescent="0.25">
      <c r="A29" s="85" t="s">
        <v>23</v>
      </c>
      <c r="B29" s="87">
        <v>244</v>
      </c>
      <c r="C29" s="87">
        <v>224</v>
      </c>
      <c r="D29" s="3">
        <v>0</v>
      </c>
      <c r="E29" s="1">
        <v>0</v>
      </c>
      <c r="F29" s="2"/>
    </row>
    <row r="30" spans="1:6" ht="56.25" x14ac:dyDescent="0.25">
      <c r="A30" s="85" t="s">
        <v>24</v>
      </c>
      <c r="B30" s="87" t="s">
        <v>5</v>
      </c>
      <c r="C30" s="87">
        <v>225</v>
      </c>
      <c r="D30" s="1">
        <v>0</v>
      </c>
      <c r="E30" s="1">
        <v>0</v>
      </c>
      <c r="F30" s="2">
        <v>0</v>
      </c>
    </row>
    <row r="31" spans="1:6" ht="18.75" x14ac:dyDescent="0.25">
      <c r="A31" s="130" t="s">
        <v>6</v>
      </c>
      <c r="B31" s="87">
        <v>243</v>
      </c>
      <c r="C31" s="87">
        <v>225</v>
      </c>
      <c r="D31" s="3">
        <v>0</v>
      </c>
      <c r="E31" s="1">
        <v>0</v>
      </c>
      <c r="F31" s="2"/>
    </row>
    <row r="32" spans="1:6" ht="18.75" x14ac:dyDescent="0.25">
      <c r="A32" s="130"/>
      <c r="B32" s="87">
        <v>244</v>
      </c>
      <c r="C32" s="87">
        <v>225</v>
      </c>
      <c r="D32" s="3">
        <v>0</v>
      </c>
      <c r="E32" s="1">
        <v>0</v>
      </c>
      <c r="F32" s="2"/>
    </row>
    <row r="33" spans="1:6" ht="37.5" x14ac:dyDescent="0.25">
      <c r="A33" s="85" t="s">
        <v>58</v>
      </c>
      <c r="B33" s="87" t="s">
        <v>5</v>
      </c>
      <c r="C33" s="87">
        <v>226</v>
      </c>
      <c r="D33" s="3">
        <v>0</v>
      </c>
      <c r="E33" s="1">
        <v>0</v>
      </c>
      <c r="F33" s="2">
        <v>0</v>
      </c>
    </row>
    <row r="34" spans="1:6" ht="18.75" x14ac:dyDescent="0.25">
      <c r="A34" s="130" t="s">
        <v>6</v>
      </c>
      <c r="B34" s="87">
        <v>243</v>
      </c>
      <c r="C34" s="87">
        <v>226</v>
      </c>
      <c r="D34" s="3">
        <v>0</v>
      </c>
      <c r="E34" s="1">
        <v>0</v>
      </c>
      <c r="F34" s="2"/>
    </row>
    <row r="35" spans="1:6" ht="18.75" x14ac:dyDescent="0.25">
      <c r="A35" s="130"/>
      <c r="B35" s="87">
        <v>244</v>
      </c>
      <c r="C35" s="87">
        <v>226</v>
      </c>
      <c r="D35" s="3">
        <v>0</v>
      </c>
      <c r="E35" s="1">
        <v>0</v>
      </c>
      <c r="F35" s="2"/>
    </row>
    <row r="36" spans="1:6" ht="18.75" x14ac:dyDescent="0.25">
      <c r="A36" s="85" t="s">
        <v>25</v>
      </c>
      <c r="B36" s="87">
        <v>244</v>
      </c>
      <c r="C36" s="87">
        <v>227</v>
      </c>
      <c r="D36" s="3">
        <v>0</v>
      </c>
      <c r="E36" s="1">
        <v>0</v>
      </c>
      <c r="F36" s="2"/>
    </row>
    <row r="37" spans="1:6" ht="18.75" x14ac:dyDescent="0.25">
      <c r="A37" s="85" t="s">
        <v>30</v>
      </c>
      <c r="B37" s="87" t="s">
        <v>5</v>
      </c>
      <c r="C37" s="87">
        <v>290</v>
      </c>
      <c r="D37" s="3">
        <v>0</v>
      </c>
      <c r="E37" s="1">
        <v>0</v>
      </c>
      <c r="F37" s="2">
        <v>0</v>
      </c>
    </row>
    <row r="38" spans="1:6" ht="18.75" x14ac:dyDescent="0.25">
      <c r="A38" s="85" t="s">
        <v>9</v>
      </c>
      <c r="B38" s="87"/>
      <c r="C38" s="87"/>
      <c r="D38" s="3">
        <v>0</v>
      </c>
      <c r="E38" s="1"/>
      <c r="F38" s="2"/>
    </row>
    <row r="39" spans="1:6" ht="56.25" x14ac:dyDescent="0.25">
      <c r="A39" s="85" t="s">
        <v>34</v>
      </c>
      <c r="B39" s="87">
        <v>244</v>
      </c>
      <c r="C39" s="87">
        <v>296</v>
      </c>
      <c r="D39" s="3">
        <v>0</v>
      </c>
      <c r="E39" s="1">
        <v>0</v>
      </c>
      <c r="F39" s="2"/>
    </row>
    <row r="40" spans="1:6" ht="56.25" x14ac:dyDescent="0.25">
      <c r="A40" s="85" t="s">
        <v>35</v>
      </c>
      <c r="B40" s="87">
        <v>244</v>
      </c>
      <c r="C40" s="87">
        <v>297</v>
      </c>
      <c r="D40" s="3">
        <v>0</v>
      </c>
      <c r="E40" s="1">
        <v>0</v>
      </c>
      <c r="F40" s="2"/>
    </row>
    <row r="41" spans="1:6" ht="56.25" x14ac:dyDescent="0.25">
      <c r="A41" s="85" t="s">
        <v>59</v>
      </c>
      <c r="B41" s="87" t="s">
        <v>5</v>
      </c>
      <c r="C41" s="87">
        <v>300</v>
      </c>
      <c r="D41" s="3">
        <v>0</v>
      </c>
      <c r="E41" s="1">
        <v>0</v>
      </c>
      <c r="F41" s="2">
        <v>0</v>
      </c>
    </row>
    <row r="42" spans="1:6" ht="18.75" x14ac:dyDescent="0.25">
      <c r="A42" s="85" t="s">
        <v>9</v>
      </c>
      <c r="B42" s="87"/>
      <c r="C42" s="87"/>
      <c r="D42" s="3"/>
      <c r="E42" s="1"/>
      <c r="F42" s="2"/>
    </row>
    <row r="43" spans="1:6" ht="56.25" x14ac:dyDescent="0.25">
      <c r="A43" s="85" t="s">
        <v>36</v>
      </c>
      <c r="B43" s="87">
        <v>244</v>
      </c>
      <c r="C43" s="87">
        <v>310</v>
      </c>
      <c r="D43" s="3">
        <f>SUM(E43:F43)</f>
        <v>0</v>
      </c>
      <c r="E43" s="1">
        <v>0</v>
      </c>
      <c r="F43" s="2"/>
    </row>
    <row r="44" spans="1:6" ht="75" x14ac:dyDescent="0.25">
      <c r="A44" s="85" t="s">
        <v>68</v>
      </c>
      <c r="B44" s="87">
        <v>244</v>
      </c>
      <c r="C44" s="87">
        <v>320</v>
      </c>
      <c r="D44" s="3">
        <v>0</v>
      </c>
      <c r="E44" s="1">
        <v>0</v>
      </c>
      <c r="F44" s="2"/>
    </row>
    <row r="45" spans="1:6" ht="75" x14ac:dyDescent="0.25">
      <c r="A45" s="85" t="s">
        <v>60</v>
      </c>
      <c r="B45" s="87" t="s">
        <v>5</v>
      </c>
      <c r="C45" s="87">
        <v>340</v>
      </c>
      <c r="D45" s="3">
        <v>0</v>
      </c>
      <c r="E45" s="1">
        <v>0</v>
      </c>
      <c r="F45" s="2">
        <v>0</v>
      </c>
    </row>
    <row r="46" spans="1:6" ht="18.75" x14ac:dyDescent="0.25">
      <c r="A46" s="85" t="s">
        <v>6</v>
      </c>
      <c r="B46" s="87"/>
      <c r="C46" s="87"/>
      <c r="D46" s="3"/>
      <c r="E46" s="1"/>
      <c r="F46" s="2"/>
    </row>
    <row r="47" spans="1:6" ht="131.25" x14ac:dyDescent="0.25">
      <c r="A47" s="85" t="s">
        <v>37</v>
      </c>
      <c r="B47" s="87">
        <v>244</v>
      </c>
      <c r="C47" s="87">
        <v>341</v>
      </c>
      <c r="D47" s="3">
        <v>0</v>
      </c>
      <c r="E47" s="1">
        <v>0</v>
      </c>
      <c r="F47" s="2"/>
    </row>
    <row r="48" spans="1:6" ht="56.25" x14ac:dyDescent="0.25">
      <c r="A48" s="85" t="s">
        <v>38</v>
      </c>
      <c r="B48" s="87">
        <v>244</v>
      </c>
      <c r="C48" s="87">
        <v>342</v>
      </c>
      <c r="D48" s="3">
        <v>0</v>
      </c>
      <c r="E48" s="1">
        <v>0</v>
      </c>
      <c r="F48" s="2"/>
    </row>
    <row r="49" spans="1:6" ht="75" x14ac:dyDescent="0.25">
      <c r="A49" s="85" t="s">
        <v>39</v>
      </c>
      <c r="B49" s="87">
        <v>244</v>
      </c>
      <c r="C49" s="87">
        <v>343</v>
      </c>
      <c r="D49" s="3">
        <v>0</v>
      </c>
      <c r="E49" s="1">
        <v>0</v>
      </c>
      <c r="F49" s="2"/>
    </row>
    <row r="50" spans="1:6" ht="75" x14ac:dyDescent="0.25">
      <c r="A50" s="85" t="s">
        <v>40</v>
      </c>
      <c r="B50" s="87">
        <v>244</v>
      </c>
      <c r="C50" s="87">
        <v>344</v>
      </c>
      <c r="D50" s="3">
        <v>0</v>
      </c>
      <c r="E50" s="1">
        <v>0</v>
      </c>
      <c r="F50" s="2"/>
    </row>
    <row r="51" spans="1:6" ht="56.25" x14ac:dyDescent="0.25">
      <c r="A51" s="85" t="s">
        <v>41</v>
      </c>
      <c r="B51" s="87">
        <v>244</v>
      </c>
      <c r="C51" s="87">
        <v>345</v>
      </c>
      <c r="D51" s="3">
        <v>0</v>
      </c>
      <c r="E51" s="1">
        <v>0</v>
      </c>
      <c r="F51" s="2"/>
    </row>
    <row r="52" spans="1:6" ht="75" x14ac:dyDescent="0.25">
      <c r="A52" s="85" t="s">
        <v>42</v>
      </c>
      <c r="B52" s="87">
        <v>244</v>
      </c>
      <c r="C52" s="87">
        <v>346</v>
      </c>
      <c r="D52" s="3">
        <v>0</v>
      </c>
      <c r="E52" s="1">
        <v>0</v>
      </c>
      <c r="F52" s="2"/>
    </row>
    <row r="53" spans="1:6" ht="99.6" customHeight="1" x14ac:dyDescent="0.25">
      <c r="A53" s="85" t="s">
        <v>43</v>
      </c>
      <c r="B53" s="87">
        <v>244</v>
      </c>
      <c r="C53" s="87">
        <v>349</v>
      </c>
      <c r="D53" s="3">
        <v>0</v>
      </c>
      <c r="E53" s="1">
        <v>0</v>
      </c>
      <c r="F53" s="2"/>
    </row>
    <row r="54" spans="1:6" ht="24.6" customHeight="1" x14ac:dyDescent="0.25">
      <c r="A54" s="141" t="s">
        <v>189</v>
      </c>
      <c r="B54" s="142"/>
      <c r="C54" s="142"/>
      <c r="D54" s="142"/>
      <c r="E54" s="142"/>
      <c r="F54" s="143"/>
    </row>
    <row r="55" spans="1:6" ht="18.75" x14ac:dyDescent="0.25">
      <c r="A55" s="85" t="s">
        <v>8</v>
      </c>
      <c r="B55" s="87" t="s">
        <v>5</v>
      </c>
      <c r="C55" s="87">
        <v>200</v>
      </c>
      <c r="D55" s="3">
        <f>SUM(E55:F55)</f>
        <v>200000</v>
      </c>
      <c r="E55" s="1">
        <f>SUM(E57+E59+E60)</f>
        <v>200000</v>
      </c>
      <c r="F55" s="2">
        <v>0</v>
      </c>
    </row>
    <row r="56" spans="1:6" ht="18.75" x14ac:dyDescent="0.25">
      <c r="A56" s="85" t="s">
        <v>9</v>
      </c>
      <c r="B56" s="87"/>
      <c r="C56" s="87"/>
      <c r="D56" s="3"/>
      <c r="E56" s="1"/>
      <c r="F56" s="2"/>
    </row>
    <row r="57" spans="1:6" ht="75" x14ac:dyDescent="0.25">
      <c r="A57" s="85" t="s">
        <v>10</v>
      </c>
      <c r="B57" s="87" t="s">
        <v>5</v>
      </c>
      <c r="C57" s="87">
        <v>210</v>
      </c>
      <c r="D57" s="3">
        <v>0</v>
      </c>
      <c r="E57" s="1">
        <v>0</v>
      </c>
      <c r="F57" s="2">
        <v>0</v>
      </c>
    </row>
    <row r="58" spans="1:6" ht="18.75" x14ac:dyDescent="0.25">
      <c r="A58" s="85" t="s">
        <v>9</v>
      </c>
      <c r="B58" s="87"/>
      <c r="C58" s="87"/>
      <c r="D58" s="3"/>
      <c r="E58" s="1"/>
      <c r="F58" s="2"/>
    </row>
    <row r="59" spans="1:6" ht="60.6" customHeight="1" x14ac:dyDescent="0.25">
      <c r="A59" s="85" t="s">
        <v>188</v>
      </c>
      <c r="B59" s="87">
        <v>244</v>
      </c>
      <c r="C59" s="87">
        <v>214</v>
      </c>
      <c r="D59" s="3">
        <v>0</v>
      </c>
      <c r="E59" s="1">
        <v>0</v>
      </c>
      <c r="F59" s="2"/>
    </row>
    <row r="60" spans="1:6" ht="37.5" x14ac:dyDescent="0.25">
      <c r="A60" s="85" t="s">
        <v>14</v>
      </c>
      <c r="B60" s="87" t="s">
        <v>5</v>
      </c>
      <c r="C60" s="87">
        <v>220</v>
      </c>
      <c r="D60" s="3">
        <f>SUM(E60:F60)</f>
        <v>200000</v>
      </c>
      <c r="E60" s="1">
        <f>SUM(E75+E83+E72)</f>
        <v>200000</v>
      </c>
      <c r="F60" s="2">
        <v>0</v>
      </c>
    </row>
    <row r="61" spans="1:6" ht="18.75" x14ac:dyDescent="0.25">
      <c r="A61" s="85" t="s">
        <v>9</v>
      </c>
      <c r="B61" s="87"/>
      <c r="C61" s="87"/>
      <c r="D61" s="3"/>
      <c r="E61" s="1"/>
      <c r="F61" s="2"/>
    </row>
    <row r="62" spans="1:6" ht="18.75" x14ac:dyDescent="0.25">
      <c r="A62" s="85" t="s">
        <v>15</v>
      </c>
      <c r="B62" s="87">
        <v>244</v>
      </c>
      <c r="C62" s="87">
        <v>221</v>
      </c>
      <c r="D62" s="3">
        <v>0</v>
      </c>
      <c r="E62" s="1">
        <v>0</v>
      </c>
      <c r="F62" s="2"/>
    </row>
    <row r="63" spans="1:6" ht="37.5" x14ac:dyDescent="0.25">
      <c r="A63" s="85" t="s">
        <v>16</v>
      </c>
      <c r="B63" s="87">
        <v>244</v>
      </c>
      <c r="C63" s="87">
        <v>222</v>
      </c>
      <c r="D63" s="3">
        <v>0</v>
      </c>
      <c r="E63" s="1">
        <v>0</v>
      </c>
      <c r="F63" s="2"/>
    </row>
    <row r="64" spans="1:6" ht="37.5" x14ac:dyDescent="0.25">
      <c r="A64" s="85" t="s">
        <v>17</v>
      </c>
      <c r="B64" s="87" t="s">
        <v>5</v>
      </c>
      <c r="C64" s="87">
        <v>223</v>
      </c>
      <c r="D64" s="3">
        <v>0</v>
      </c>
      <c r="E64" s="1">
        <v>0</v>
      </c>
      <c r="F64" s="2">
        <v>0</v>
      </c>
    </row>
    <row r="65" spans="1:6" ht="18.75" x14ac:dyDescent="0.25">
      <c r="A65" s="85" t="s">
        <v>6</v>
      </c>
      <c r="B65" s="87"/>
      <c r="C65" s="87"/>
      <c r="D65" s="3"/>
      <c r="E65" s="1"/>
      <c r="F65" s="2"/>
    </row>
    <row r="66" spans="1:6" ht="56.25" x14ac:dyDescent="0.25">
      <c r="A66" s="85" t="s">
        <v>18</v>
      </c>
      <c r="B66" s="87">
        <v>244</v>
      </c>
      <c r="C66" s="87">
        <v>223</v>
      </c>
      <c r="D66" s="3">
        <v>0</v>
      </c>
      <c r="E66" s="1">
        <v>0</v>
      </c>
      <c r="F66" s="2"/>
    </row>
    <row r="67" spans="1:6" ht="37.5" x14ac:dyDescent="0.25">
      <c r="A67" s="85" t="s">
        <v>19</v>
      </c>
      <c r="B67" s="87">
        <v>244</v>
      </c>
      <c r="C67" s="87">
        <v>223</v>
      </c>
      <c r="D67" s="3">
        <v>0</v>
      </c>
      <c r="E67" s="1">
        <v>0</v>
      </c>
      <c r="F67" s="2"/>
    </row>
    <row r="68" spans="1:6" ht="75" x14ac:dyDescent="0.25">
      <c r="A68" s="85" t="s">
        <v>20</v>
      </c>
      <c r="B68" s="87">
        <v>244</v>
      </c>
      <c r="C68" s="87">
        <v>223</v>
      </c>
      <c r="D68" s="3">
        <v>0</v>
      </c>
      <c r="E68" s="1">
        <v>0</v>
      </c>
      <c r="F68" s="2"/>
    </row>
    <row r="69" spans="1:6" ht="75" x14ac:dyDescent="0.25">
      <c r="A69" s="85" t="s">
        <v>21</v>
      </c>
      <c r="B69" s="87">
        <v>244</v>
      </c>
      <c r="C69" s="87">
        <v>223</v>
      </c>
      <c r="D69" s="3">
        <v>0</v>
      </c>
      <c r="E69" s="1">
        <v>0</v>
      </c>
      <c r="F69" s="2"/>
    </row>
    <row r="70" spans="1:6" ht="56.25" x14ac:dyDescent="0.25">
      <c r="A70" s="85" t="s">
        <v>22</v>
      </c>
      <c r="B70" s="87">
        <v>244</v>
      </c>
      <c r="C70" s="87">
        <v>223</v>
      </c>
      <c r="D70" s="3">
        <v>0</v>
      </c>
      <c r="E70" s="1">
        <v>0</v>
      </c>
      <c r="F70" s="2"/>
    </row>
    <row r="71" spans="1:6" ht="136.9" customHeight="1" x14ac:dyDescent="0.25">
      <c r="A71" s="85" t="s">
        <v>23</v>
      </c>
      <c r="B71" s="87">
        <v>244</v>
      </c>
      <c r="C71" s="87">
        <v>224</v>
      </c>
      <c r="D71" s="3">
        <v>0</v>
      </c>
      <c r="E71" s="1">
        <v>0</v>
      </c>
      <c r="F71" s="2"/>
    </row>
    <row r="72" spans="1:6" ht="56.25" x14ac:dyDescent="0.25">
      <c r="A72" s="85" t="s">
        <v>24</v>
      </c>
      <c r="B72" s="87" t="s">
        <v>5</v>
      </c>
      <c r="C72" s="87">
        <v>225</v>
      </c>
      <c r="D72" s="1">
        <v>0</v>
      </c>
      <c r="E72" s="1">
        <f>SUM(E73:E74)</f>
        <v>0</v>
      </c>
      <c r="F72" s="2">
        <v>0</v>
      </c>
    </row>
    <row r="73" spans="1:6" ht="18.75" x14ac:dyDescent="0.25">
      <c r="A73" s="130" t="s">
        <v>6</v>
      </c>
      <c r="B73" s="87">
        <v>243</v>
      </c>
      <c r="C73" s="87">
        <v>225</v>
      </c>
      <c r="D73" s="3">
        <v>0</v>
      </c>
      <c r="E73" s="1">
        <v>0</v>
      </c>
      <c r="F73" s="2"/>
    </row>
    <row r="74" spans="1:6" ht="18.75" x14ac:dyDescent="0.25">
      <c r="A74" s="130"/>
      <c r="B74" s="87">
        <v>244</v>
      </c>
      <c r="C74" s="87">
        <v>225</v>
      </c>
      <c r="D74" s="3">
        <v>0</v>
      </c>
      <c r="E74" s="1"/>
      <c r="F74" s="2"/>
    </row>
    <row r="75" spans="1:6" ht="37.5" x14ac:dyDescent="0.25">
      <c r="A75" s="85" t="s">
        <v>58</v>
      </c>
      <c r="B75" s="87" t="s">
        <v>5</v>
      </c>
      <c r="C75" s="87">
        <v>226</v>
      </c>
      <c r="D75" s="3">
        <f>SUM(E75:F75)</f>
        <v>200000</v>
      </c>
      <c r="E75" s="1">
        <f>SUM(E77+E76)</f>
        <v>200000</v>
      </c>
      <c r="F75" s="2">
        <v>0</v>
      </c>
    </row>
    <row r="76" spans="1:6" ht="18.75" x14ac:dyDescent="0.25">
      <c r="A76" s="130" t="s">
        <v>6</v>
      </c>
      <c r="B76" s="87">
        <v>243</v>
      </c>
      <c r="C76" s="87">
        <v>226</v>
      </c>
      <c r="D76" s="3">
        <v>0</v>
      </c>
      <c r="E76" s="1">
        <v>0</v>
      </c>
      <c r="F76" s="2"/>
    </row>
    <row r="77" spans="1:6" ht="18.75" x14ac:dyDescent="0.25">
      <c r="A77" s="130"/>
      <c r="B77" s="87">
        <v>244</v>
      </c>
      <c r="C77" s="87">
        <v>226</v>
      </c>
      <c r="D77" s="3">
        <f>SUM(E77:F77)</f>
        <v>200000</v>
      </c>
      <c r="E77" s="1">
        <v>200000</v>
      </c>
      <c r="F77" s="2"/>
    </row>
    <row r="78" spans="1:6" ht="18.75" x14ac:dyDescent="0.25">
      <c r="A78" s="85" t="s">
        <v>25</v>
      </c>
      <c r="B78" s="87">
        <v>244</v>
      </c>
      <c r="C78" s="87">
        <v>227</v>
      </c>
      <c r="D78" s="3">
        <v>0</v>
      </c>
      <c r="E78" s="1">
        <v>0</v>
      </c>
      <c r="F78" s="2"/>
    </row>
    <row r="79" spans="1:6" ht="18.75" x14ac:dyDescent="0.25">
      <c r="A79" s="85" t="s">
        <v>30</v>
      </c>
      <c r="B79" s="87" t="s">
        <v>5</v>
      </c>
      <c r="C79" s="87">
        <v>290</v>
      </c>
      <c r="D79" s="3">
        <v>0</v>
      </c>
      <c r="E79" s="1">
        <v>0</v>
      </c>
      <c r="F79" s="2">
        <v>0</v>
      </c>
    </row>
    <row r="80" spans="1:6" ht="18.75" x14ac:dyDescent="0.25">
      <c r="A80" s="85" t="s">
        <v>9</v>
      </c>
      <c r="B80" s="87"/>
      <c r="C80" s="87"/>
      <c r="D80" s="3">
        <v>0</v>
      </c>
      <c r="E80" s="1"/>
      <c r="F80" s="2"/>
    </row>
    <row r="81" spans="1:6" ht="56.25" x14ac:dyDescent="0.25">
      <c r="A81" s="85" t="s">
        <v>34</v>
      </c>
      <c r="B81" s="87">
        <v>244</v>
      </c>
      <c r="C81" s="87">
        <v>296</v>
      </c>
      <c r="D81" s="3">
        <v>0</v>
      </c>
      <c r="E81" s="1">
        <v>0</v>
      </c>
      <c r="F81" s="2"/>
    </row>
    <row r="82" spans="1:6" ht="56.25" x14ac:dyDescent="0.25">
      <c r="A82" s="85" t="s">
        <v>35</v>
      </c>
      <c r="B82" s="87">
        <v>244</v>
      </c>
      <c r="C82" s="87">
        <v>297</v>
      </c>
      <c r="D82" s="3">
        <v>0</v>
      </c>
      <c r="E82" s="1">
        <v>0</v>
      </c>
      <c r="F82" s="2"/>
    </row>
    <row r="83" spans="1:6" ht="56.25" x14ac:dyDescent="0.25">
      <c r="A83" s="85" t="s">
        <v>59</v>
      </c>
      <c r="B83" s="87" t="s">
        <v>5</v>
      </c>
      <c r="C83" s="87">
        <v>300</v>
      </c>
      <c r="D83" s="3">
        <f>SUM(E83:F83)</f>
        <v>0</v>
      </c>
      <c r="E83" s="1">
        <f>SUM(E85:E87)</f>
        <v>0</v>
      </c>
      <c r="F83" s="2">
        <v>0</v>
      </c>
    </row>
    <row r="84" spans="1:6" ht="18.75" x14ac:dyDescent="0.25">
      <c r="A84" s="85" t="s">
        <v>9</v>
      </c>
      <c r="B84" s="87"/>
      <c r="C84" s="87"/>
      <c r="D84" s="3"/>
      <c r="E84" s="1"/>
      <c r="F84" s="2"/>
    </row>
    <row r="85" spans="1:6" ht="56.25" x14ac:dyDescent="0.25">
      <c r="A85" s="85" t="s">
        <v>36</v>
      </c>
      <c r="B85" s="87">
        <v>244</v>
      </c>
      <c r="C85" s="87">
        <v>310</v>
      </c>
      <c r="D85" s="3">
        <f>SUM(E85:F85)</f>
        <v>0</v>
      </c>
      <c r="E85" s="1"/>
      <c r="F85" s="2"/>
    </row>
    <row r="86" spans="1:6" ht="75" x14ac:dyDescent="0.25">
      <c r="A86" s="85" t="s">
        <v>68</v>
      </c>
      <c r="B86" s="87">
        <v>244</v>
      </c>
      <c r="C86" s="87">
        <v>320</v>
      </c>
      <c r="D86" s="3">
        <v>0</v>
      </c>
      <c r="E86" s="1">
        <v>0</v>
      </c>
      <c r="F86" s="2"/>
    </row>
    <row r="87" spans="1:6" ht="75" x14ac:dyDescent="0.25">
      <c r="A87" s="85" t="s">
        <v>60</v>
      </c>
      <c r="B87" s="87" t="s">
        <v>5</v>
      </c>
      <c r="C87" s="87">
        <v>340</v>
      </c>
      <c r="D87" s="3">
        <v>0</v>
      </c>
      <c r="E87" s="1">
        <v>0</v>
      </c>
      <c r="F87" s="2">
        <v>0</v>
      </c>
    </row>
    <row r="88" spans="1:6" ht="18.75" x14ac:dyDescent="0.25">
      <c r="A88" s="85" t="s">
        <v>6</v>
      </c>
      <c r="B88" s="87"/>
      <c r="C88" s="87"/>
      <c r="D88" s="3"/>
      <c r="E88" s="1"/>
      <c r="F88" s="2"/>
    </row>
    <row r="89" spans="1:6" ht="131.25" x14ac:dyDescent="0.25">
      <c r="A89" s="85" t="s">
        <v>37</v>
      </c>
      <c r="B89" s="87">
        <v>244</v>
      </c>
      <c r="C89" s="87">
        <v>341</v>
      </c>
      <c r="D89" s="3">
        <v>0</v>
      </c>
      <c r="E89" s="1">
        <v>0</v>
      </c>
      <c r="F89" s="2"/>
    </row>
    <row r="90" spans="1:6" ht="56.25" x14ac:dyDescent="0.25">
      <c r="A90" s="85" t="s">
        <v>38</v>
      </c>
      <c r="B90" s="87">
        <v>244</v>
      </c>
      <c r="C90" s="87">
        <v>342</v>
      </c>
      <c r="D90" s="3">
        <v>0</v>
      </c>
      <c r="E90" s="1">
        <v>0</v>
      </c>
      <c r="F90" s="2"/>
    </row>
    <row r="91" spans="1:6" ht="75" x14ac:dyDescent="0.25">
      <c r="A91" s="85" t="s">
        <v>39</v>
      </c>
      <c r="B91" s="87">
        <v>244</v>
      </c>
      <c r="C91" s="87">
        <v>343</v>
      </c>
      <c r="D91" s="3">
        <v>0</v>
      </c>
      <c r="E91" s="1">
        <v>0</v>
      </c>
      <c r="F91" s="2"/>
    </row>
    <row r="92" spans="1:6" ht="75" x14ac:dyDescent="0.25">
      <c r="A92" s="85" t="s">
        <v>40</v>
      </c>
      <c r="B92" s="87">
        <v>244</v>
      </c>
      <c r="C92" s="87">
        <v>344</v>
      </c>
      <c r="D92" s="3">
        <v>0</v>
      </c>
      <c r="E92" s="1">
        <v>0</v>
      </c>
      <c r="F92" s="2"/>
    </row>
    <row r="93" spans="1:6" ht="56.25" x14ac:dyDescent="0.25">
      <c r="A93" s="85" t="s">
        <v>41</v>
      </c>
      <c r="B93" s="87">
        <v>244</v>
      </c>
      <c r="C93" s="87">
        <v>345</v>
      </c>
      <c r="D93" s="3">
        <v>0</v>
      </c>
      <c r="E93" s="1">
        <v>0</v>
      </c>
      <c r="F93" s="2"/>
    </row>
    <row r="94" spans="1:6" ht="75" x14ac:dyDescent="0.25">
      <c r="A94" s="85" t="s">
        <v>42</v>
      </c>
      <c r="B94" s="87">
        <v>244</v>
      </c>
      <c r="C94" s="87">
        <v>346</v>
      </c>
      <c r="D94" s="3">
        <v>0</v>
      </c>
      <c r="E94" s="1">
        <v>0</v>
      </c>
      <c r="F94" s="2"/>
    </row>
    <row r="95" spans="1:6" ht="89.45" customHeight="1" thickBot="1" x14ac:dyDescent="0.3">
      <c r="A95" s="29" t="s">
        <v>43</v>
      </c>
      <c r="B95" s="30">
        <v>244</v>
      </c>
      <c r="C95" s="30">
        <v>349</v>
      </c>
      <c r="D95" s="31">
        <v>0</v>
      </c>
      <c r="E95" s="32">
        <v>0</v>
      </c>
      <c r="F95" s="76"/>
    </row>
    <row r="96" spans="1:6" ht="18.75" x14ac:dyDescent="0.25">
      <c r="A96" s="12"/>
      <c r="B96" s="16"/>
      <c r="C96" s="16"/>
      <c r="D96" s="33"/>
      <c r="E96" s="33"/>
      <c r="F96" s="33"/>
    </row>
    <row r="97" spans="1:6" ht="37.5" x14ac:dyDescent="0.3">
      <c r="A97" s="26" t="s">
        <v>52</v>
      </c>
      <c r="B97" s="132"/>
      <c r="C97" s="132"/>
      <c r="D97" s="8"/>
      <c r="E97" s="132" t="s">
        <v>247</v>
      </c>
      <c r="F97" s="132"/>
    </row>
    <row r="98" spans="1:6" ht="18.75" x14ac:dyDescent="0.3">
      <c r="A98" s="26"/>
      <c r="B98" s="139" t="s">
        <v>53</v>
      </c>
      <c r="C98" s="139"/>
      <c r="D98" s="8"/>
      <c r="E98" s="139" t="s">
        <v>54</v>
      </c>
      <c r="F98" s="139"/>
    </row>
    <row r="99" spans="1:6" ht="6.6" customHeight="1" x14ac:dyDescent="0.3">
      <c r="A99" s="26"/>
      <c r="B99" s="8"/>
      <c r="C99" s="8"/>
      <c r="D99" s="8"/>
      <c r="E99" s="8"/>
      <c r="F99" s="8"/>
    </row>
    <row r="100" spans="1:6" ht="37.5" x14ac:dyDescent="0.3">
      <c r="A100" s="26" t="s">
        <v>55</v>
      </c>
      <c r="B100" s="132"/>
      <c r="C100" s="132"/>
      <c r="D100" s="8"/>
      <c r="E100" s="132"/>
      <c r="F100" s="132"/>
    </row>
    <row r="101" spans="1:6" ht="18.75" x14ac:dyDescent="0.3">
      <c r="A101" s="26"/>
      <c r="B101" s="139" t="s">
        <v>53</v>
      </c>
      <c r="C101" s="139"/>
      <c r="D101" s="8"/>
      <c r="E101" s="139" t="s">
        <v>54</v>
      </c>
      <c r="F101" s="139"/>
    </row>
    <row r="102" spans="1:6" ht="12.6" customHeight="1" x14ac:dyDescent="0.3">
      <c r="A102" s="26"/>
      <c r="B102" s="80"/>
      <c r="C102" s="80"/>
      <c r="D102" s="8"/>
      <c r="E102" s="80"/>
      <c r="F102" s="80"/>
    </row>
    <row r="103" spans="1:6" ht="18.75" x14ac:dyDescent="0.3">
      <c r="A103" s="26" t="s">
        <v>56</v>
      </c>
      <c r="B103" s="132"/>
      <c r="C103" s="132"/>
      <c r="D103" s="8"/>
      <c r="E103" s="132"/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 t="s">
        <v>57</v>
      </c>
      <c r="B105" s="8"/>
      <c r="C105" s="8"/>
      <c r="D105" s="8"/>
      <c r="E105" s="8"/>
      <c r="F105" s="8"/>
    </row>
    <row r="106" spans="1:6" ht="18.75" x14ac:dyDescent="0.3">
      <c r="A106" s="140" t="s">
        <v>284</v>
      </c>
      <c r="B106" s="140"/>
      <c r="C106" s="8"/>
      <c r="D106" s="8"/>
      <c r="E106" s="8"/>
      <c r="F106" s="8"/>
    </row>
  </sheetData>
  <mergeCells count="28">
    <mergeCell ref="A106:B106"/>
    <mergeCell ref="B101:C101"/>
    <mergeCell ref="E101:F101"/>
    <mergeCell ref="B103:C103"/>
    <mergeCell ref="E103:F103"/>
    <mergeCell ref="B104:C104"/>
    <mergeCell ref="E104:F104"/>
    <mergeCell ref="B97:C97"/>
    <mergeCell ref="E97:F97"/>
    <mergeCell ref="B98:C98"/>
    <mergeCell ref="E98:F98"/>
    <mergeCell ref="B100:C100"/>
    <mergeCell ref="E100:F100"/>
    <mergeCell ref="A76:A77"/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  <mergeCell ref="B3:F3"/>
  </mergeCells>
  <pageMargins left="1.3779527559055118" right="0.39370078740157483" top="0.98425196850393704" bottom="0.78740157480314965" header="0.31496062992125984" footer="0.31496062992125984"/>
  <pageSetup paperSize="9" scale="75" firstPageNumber="40" orientation="portrait" useFirstPageNumber="1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7" workbookViewId="0">
      <selection activeCell="E103" sqref="E103:F103"/>
    </sheetView>
  </sheetViews>
  <sheetFormatPr defaultRowHeight="15" x14ac:dyDescent="0.25"/>
  <cols>
    <col min="1" max="1" width="34.28515625" customWidth="1"/>
    <col min="2" max="2" width="17.7109375" customWidth="1"/>
    <col min="3" max="3" width="17.5703125" customWidth="1"/>
    <col min="4" max="4" width="15.5703125" customWidth="1"/>
    <col min="5" max="5" width="27.28515625" customWidth="1"/>
    <col min="6" max="6" width="25.140625" customWidth="1"/>
  </cols>
  <sheetData>
    <row r="1" spans="1:6" ht="18.75" x14ac:dyDescent="0.25">
      <c r="A1" s="129" t="s">
        <v>275</v>
      </c>
      <c r="B1" s="129"/>
      <c r="C1" s="129"/>
      <c r="D1" s="129"/>
      <c r="E1" s="129"/>
      <c r="F1" s="129"/>
    </row>
    <row r="2" spans="1:6" ht="18.75" x14ac:dyDescent="0.25">
      <c r="A2" s="129" t="s">
        <v>290</v>
      </c>
      <c r="B2" s="129"/>
      <c r="C2" s="129"/>
      <c r="D2" s="129"/>
      <c r="E2" s="129"/>
      <c r="F2" s="129"/>
    </row>
    <row r="3" spans="1:6" ht="15.75" x14ac:dyDescent="0.25">
      <c r="A3" s="20"/>
      <c r="B3" s="131" t="s">
        <v>243</v>
      </c>
      <c r="C3" s="131"/>
      <c r="D3" s="131"/>
      <c r="E3" s="131"/>
      <c r="F3" s="131"/>
    </row>
    <row r="4" spans="1:6" ht="19.5" thickBot="1" x14ac:dyDescent="0.3">
      <c r="A4" s="4"/>
      <c r="B4" s="5"/>
      <c r="C4" s="5"/>
      <c r="D4" s="5"/>
      <c r="E4" s="5"/>
      <c r="F4" s="4" t="s">
        <v>51</v>
      </c>
    </row>
    <row r="5" spans="1:6" ht="15.75" x14ac:dyDescent="0.25">
      <c r="A5" s="133" t="s">
        <v>0</v>
      </c>
      <c r="B5" s="126" t="s">
        <v>45</v>
      </c>
      <c r="C5" s="135" t="s">
        <v>46</v>
      </c>
      <c r="D5" s="126" t="s">
        <v>1</v>
      </c>
      <c r="E5" s="126" t="s">
        <v>184</v>
      </c>
      <c r="F5" s="128"/>
    </row>
    <row r="6" spans="1:6" ht="15.75" x14ac:dyDescent="0.25">
      <c r="A6" s="145"/>
      <c r="B6" s="144"/>
      <c r="C6" s="146"/>
      <c r="D6" s="144"/>
      <c r="E6" s="147" t="s">
        <v>6</v>
      </c>
      <c r="F6" s="148"/>
    </row>
    <row r="7" spans="1:6" ht="126.75" thickBot="1" x14ac:dyDescent="0.3">
      <c r="A7" s="134"/>
      <c r="B7" s="127"/>
      <c r="C7" s="136"/>
      <c r="D7" s="127"/>
      <c r="E7" s="120" t="s">
        <v>185</v>
      </c>
      <c r="F7" s="34" t="s">
        <v>186</v>
      </c>
    </row>
    <row r="8" spans="1:6" ht="19.5" thickBot="1" x14ac:dyDescent="0.3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5">
        <v>6</v>
      </c>
    </row>
    <row r="9" spans="1:6" ht="27.75" customHeight="1" x14ac:dyDescent="0.25">
      <c r="A9" s="119" t="s">
        <v>173</v>
      </c>
      <c r="B9" s="121" t="s">
        <v>5</v>
      </c>
      <c r="C9" s="121" t="s">
        <v>5</v>
      </c>
      <c r="D9" s="3">
        <f>SUM(E9:F9)</f>
        <v>60842.11</v>
      </c>
      <c r="E9" s="1">
        <v>60842.11</v>
      </c>
      <c r="F9" s="2"/>
    </row>
    <row r="10" spans="1:6" ht="24.75" customHeight="1" x14ac:dyDescent="0.25">
      <c r="A10" s="119" t="s">
        <v>7</v>
      </c>
      <c r="B10" s="121" t="s">
        <v>5</v>
      </c>
      <c r="C10" s="121">
        <v>900</v>
      </c>
      <c r="D10" s="3">
        <f>SUM(E10:F10)</f>
        <v>60842.11</v>
      </c>
      <c r="E10" s="1">
        <v>60842.11</v>
      </c>
      <c r="F10" s="2">
        <v>0</v>
      </c>
    </row>
    <row r="11" spans="1:6" ht="22.5" customHeight="1" x14ac:dyDescent="0.25">
      <c r="A11" s="119" t="s">
        <v>6</v>
      </c>
      <c r="B11" s="121"/>
      <c r="C11" s="121"/>
      <c r="D11" s="3"/>
      <c r="E11" s="1"/>
      <c r="F11" s="2"/>
    </row>
    <row r="12" spans="1:6" ht="18.75" x14ac:dyDescent="0.25">
      <c r="A12" s="141" t="s">
        <v>187</v>
      </c>
      <c r="B12" s="142"/>
      <c r="C12" s="142"/>
      <c r="D12" s="142"/>
      <c r="E12" s="142"/>
      <c r="F12" s="143"/>
    </row>
    <row r="13" spans="1:6" ht="23.25" customHeight="1" x14ac:dyDescent="0.25">
      <c r="A13" s="119" t="s">
        <v>8</v>
      </c>
      <c r="B13" s="121" t="s">
        <v>5</v>
      </c>
      <c r="C13" s="121">
        <v>200</v>
      </c>
      <c r="D13" s="3">
        <f>SUM(E13:F13)</f>
        <v>0</v>
      </c>
      <c r="E13" s="1">
        <v>0</v>
      </c>
      <c r="F13" s="2">
        <v>0</v>
      </c>
    </row>
    <row r="14" spans="1:6" ht="24" customHeight="1" x14ac:dyDescent="0.25">
      <c r="A14" s="119" t="s">
        <v>9</v>
      </c>
      <c r="B14" s="121"/>
      <c r="C14" s="121"/>
      <c r="D14" s="3"/>
      <c r="E14" s="1"/>
      <c r="F14" s="2"/>
    </row>
    <row r="15" spans="1:6" ht="74.25" customHeight="1" x14ac:dyDescent="0.25">
      <c r="A15" s="119" t="s">
        <v>10</v>
      </c>
      <c r="B15" s="121" t="s">
        <v>5</v>
      </c>
      <c r="C15" s="121">
        <v>210</v>
      </c>
      <c r="D15" s="3">
        <v>0</v>
      </c>
      <c r="E15" s="1">
        <v>0</v>
      </c>
      <c r="F15" s="2">
        <v>0</v>
      </c>
    </row>
    <row r="16" spans="1:6" ht="18.75" x14ac:dyDescent="0.25">
      <c r="A16" s="119" t="s">
        <v>9</v>
      </c>
      <c r="B16" s="121"/>
      <c r="C16" s="121"/>
      <c r="D16" s="3"/>
      <c r="E16" s="1"/>
      <c r="F16" s="2"/>
    </row>
    <row r="17" spans="1:6" ht="108.75" customHeight="1" x14ac:dyDescent="0.25">
      <c r="A17" s="119" t="s">
        <v>246</v>
      </c>
      <c r="B17" s="121">
        <v>244</v>
      </c>
      <c r="C17" s="121">
        <v>212</v>
      </c>
      <c r="D17" s="3">
        <f>SUM(E17:F17)</f>
        <v>0</v>
      </c>
      <c r="E17" s="1">
        <v>0</v>
      </c>
      <c r="F17" s="2"/>
    </row>
    <row r="18" spans="1:6" ht="41.25" customHeight="1" x14ac:dyDescent="0.25">
      <c r="A18" s="119" t="s">
        <v>14</v>
      </c>
      <c r="B18" s="121" t="s">
        <v>5</v>
      </c>
      <c r="C18" s="121">
        <v>220</v>
      </c>
      <c r="D18" s="3">
        <v>0</v>
      </c>
      <c r="E18" s="1">
        <v>0</v>
      </c>
      <c r="F18" s="2">
        <v>0</v>
      </c>
    </row>
    <row r="19" spans="1:6" ht="21.75" customHeight="1" x14ac:dyDescent="0.25">
      <c r="A19" s="119" t="s">
        <v>9</v>
      </c>
      <c r="B19" s="121"/>
      <c r="C19" s="121"/>
      <c r="D19" s="3"/>
      <c r="E19" s="1"/>
      <c r="F19" s="2"/>
    </row>
    <row r="20" spans="1:6" ht="21" customHeight="1" x14ac:dyDescent="0.25">
      <c r="A20" s="119" t="s">
        <v>15</v>
      </c>
      <c r="B20" s="121">
        <v>244</v>
      </c>
      <c r="C20" s="121">
        <v>221</v>
      </c>
      <c r="D20" s="3">
        <v>0</v>
      </c>
      <c r="E20" s="1">
        <v>0</v>
      </c>
      <c r="F20" s="2"/>
    </row>
    <row r="21" spans="1:6" ht="49.5" customHeight="1" x14ac:dyDescent="0.25">
      <c r="A21" s="119" t="s">
        <v>16</v>
      </c>
      <c r="B21" s="121">
        <v>244</v>
      </c>
      <c r="C21" s="121">
        <v>222</v>
      </c>
      <c r="D21" s="3">
        <v>0</v>
      </c>
      <c r="E21" s="1">
        <v>0</v>
      </c>
      <c r="F21" s="2"/>
    </row>
    <row r="22" spans="1:6" ht="25.5" customHeight="1" x14ac:dyDescent="0.25">
      <c r="A22" s="119" t="s">
        <v>17</v>
      </c>
      <c r="B22" s="121" t="s">
        <v>5</v>
      </c>
      <c r="C22" s="121">
        <v>223</v>
      </c>
      <c r="D22" s="3">
        <v>0</v>
      </c>
      <c r="E22" s="1">
        <v>0</v>
      </c>
      <c r="F22" s="2">
        <v>0</v>
      </c>
    </row>
    <row r="23" spans="1:6" ht="18.75" customHeight="1" x14ac:dyDescent="0.25">
      <c r="A23" s="119" t="s">
        <v>6</v>
      </c>
      <c r="B23" s="121"/>
      <c r="C23" s="121"/>
      <c r="D23" s="3"/>
      <c r="E23" s="1"/>
      <c r="F23" s="2"/>
    </row>
    <row r="24" spans="1:6" ht="45.75" customHeight="1" x14ac:dyDescent="0.25">
      <c r="A24" s="119" t="s">
        <v>18</v>
      </c>
      <c r="B24" s="121">
        <v>244</v>
      </c>
      <c r="C24" s="121">
        <v>223</v>
      </c>
      <c r="D24" s="3">
        <v>0</v>
      </c>
      <c r="E24" s="1">
        <v>0</v>
      </c>
      <c r="F24" s="2"/>
    </row>
    <row r="25" spans="1:6" ht="43.5" customHeight="1" x14ac:dyDescent="0.25">
      <c r="A25" s="119" t="s">
        <v>19</v>
      </c>
      <c r="B25" s="121">
        <v>244</v>
      </c>
      <c r="C25" s="121">
        <v>223</v>
      </c>
      <c r="D25" s="3">
        <v>0</v>
      </c>
      <c r="E25" s="1">
        <v>0</v>
      </c>
      <c r="F25" s="2"/>
    </row>
    <row r="26" spans="1:6" ht="63.75" customHeight="1" x14ac:dyDescent="0.25">
      <c r="A26" s="119" t="s">
        <v>20</v>
      </c>
      <c r="B26" s="121">
        <v>244</v>
      </c>
      <c r="C26" s="121">
        <v>223</v>
      </c>
      <c r="D26" s="3">
        <v>0</v>
      </c>
      <c r="E26" s="1">
        <v>0</v>
      </c>
      <c r="F26" s="2"/>
    </row>
    <row r="27" spans="1:6" ht="84.75" customHeight="1" x14ac:dyDescent="0.25">
      <c r="A27" s="119" t="s">
        <v>21</v>
      </c>
      <c r="B27" s="121">
        <v>244</v>
      </c>
      <c r="C27" s="121">
        <v>223</v>
      </c>
      <c r="D27" s="3">
        <v>0</v>
      </c>
      <c r="E27" s="1">
        <v>0</v>
      </c>
      <c r="F27" s="2"/>
    </row>
    <row r="28" spans="1:6" ht="58.5" customHeight="1" x14ac:dyDescent="0.25">
      <c r="A28" s="119" t="s">
        <v>22</v>
      </c>
      <c r="B28" s="121">
        <v>244</v>
      </c>
      <c r="C28" s="121">
        <v>223</v>
      </c>
      <c r="D28" s="3">
        <v>0</v>
      </c>
      <c r="E28" s="1">
        <v>0</v>
      </c>
      <c r="F28" s="2"/>
    </row>
    <row r="29" spans="1:6" ht="137.25" customHeight="1" x14ac:dyDescent="0.25">
      <c r="A29" s="119" t="s">
        <v>23</v>
      </c>
      <c r="B29" s="121">
        <v>244</v>
      </c>
      <c r="C29" s="121">
        <v>224</v>
      </c>
      <c r="D29" s="3">
        <v>0</v>
      </c>
      <c r="E29" s="1">
        <v>0</v>
      </c>
      <c r="F29" s="2"/>
    </row>
    <row r="30" spans="1:6" ht="66" customHeight="1" x14ac:dyDescent="0.25">
      <c r="A30" s="119" t="s">
        <v>24</v>
      </c>
      <c r="B30" s="121" t="s">
        <v>5</v>
      </c>
      <c r="C30" s="121">
        <v>225</v>
      </c>
      <c r="D30" s="1">
        <v>0</v>
      </c>
      <c r="E30" s="1">
        <v>0</v>
      </c>
      <c r="F30" s="2">
        <v>0</v>
      </c>
    </row>
    <row r="31" spans="1:6" ht="18.75" x14ac:dyDescent="0.25">
      <c r="A31" s="130" t="s">
        <v>6</v>
      </c>
      <c r="B31" s="121">
        <v>243</v>
      </c>
      <c r="C31" s="121">
        <v>225</v>
      </c>
      <c r="D31" s="3">
        <v>0</v>
      </c>
      <c r="E31" s="1">
        <v>0</v>
      </c>
      <c r="F31" s="2"/>
    </row>
    <row r="32" spans="1:6" ht="19.5" customHeight="1" x14ac:dyDescent="0.25">
      <c r="A32" s="130"/>
      <c r="B32" s="121">
        <v>244</v>
      </c>
      <c r="C32" s="121">
        <v>225</v>
      </c>
      <c r="D32" s="3">
        <v>0</v>
      </c>
      <c r="E32" s="1">
        <v>0</v>
      </c>
      <c r="F32" s="2"/>
    </row>
    <row r="33" spans="1:6" ht="37.5" customHeight="1" x14ac:dyDescent="0.25">
      <c r="A33" s="119" t="s">
        <v>58</v>
      </c>
      <c r="B33" s="121" t="s">
        <v>5</v>
      </c>
      <c r="C33" s="121">
        <v>226</v>
      </c>
      <c r="D33" s="3">
        <v>0</v>
      </c>
      <c r="E33" s="1">
        <v>0</v>
      </c>
      <c r="F33" s="2">
        <v>0</v>
      </c>
    </row>
    <row r="34" spans="1:6" ht="18.75" x14ac:dyDescent="0.25">
      <c r="A34" s="130" t="s">
        <v>6</v>
      </c>
      <c r="B34" s="121">
        <v>243</v>
      </c>
      <c r="C34" s="121">
        <v>226</v>
      </c>
      <c r="D34" s="3">
        <v>0</v>
      </c>
      <c r="E34" s="1">
        <v>0</v>
      </c>
      <c r="F34" s="2"/>
    </row>
    <row r="35" spans="1:6" ht="18.75" x14ac:dyDescent="0.25">
      <c r="A35" s="130"/>
      <c r="B35" s="121">
        <v>244</v>
      </c>
      <c r="C35" s="121">
        <v>226</v>
      </c>
      <c r="D35" s="3">
        <v>0</v>
      </c>
      <c r="E35" s="1">
        <v>0</v>
      </c>
      <c r="F35" s="2"/>
    </row>
    <row r="36" spans="1:6" ht="23.25" customHeight="1" x14ac:dyDescent="0.25">
      <c r="A36" s="119" t="s">
        <v>25</v>
      </c>
      <c r="B36" s="121">
        <v>244</v>
      </c>
      <c r="C36" s="121">
        <v>227</v>
      </c>
      <c r="D36" s="3">
        <v>0</v>
      </c>
      <c r="E36" s="1">
        <v>0</v>
      </c>
      <c r="F36" s="2"/>
    </row>
    <row r="37" spans="1:6" ht="32.25" customHeight="1" x14ac:dyDescent="0.25">
      <c r="A37" s="119" t="s">
        <v>30</v>
      </c>
      <c r="B37" s="121" t="s">
        <v>5</v>
      </c>
      <c r="C37" s="121">
        <v>290</v>
      </c>
      <c r="D37" s="3">
        <v>0</v>
      </c>
      <c r="E37" s="1">
        <v>0</v>
      </c>
      <c r="F37" s="2">
        <v>0</v>
      </c>
    </row>
    <row r="38" spans="1:6" ht="18.75" x14ac:dyDescent="0.25">
      <c r="A38" s="119" t="s">
        <v>9</v>
      </c>
      <c r="B38" s="121"/>
      <c r="C38" s="121"/>
      <c r="D38" s="3">
        <v>0</v>
      </c>
      <c r="E38" s="1"/>
      <c r="F38" s="2"/>
    </row>
    <row r="39" spans="1:6" ht="66.75" customHeight="1" x14ac:dyDescent="0.25">
      <c r="A39" s="119" t="s">
        <v>34</v>
      </c>
      <c r="B39" s="121">
        <v>244</v>
      </c>
      <c r="C39" s="121">
        <v>296</v>
      </c>
      <c r="D39" s="3">
        <v>0</v>
      </c>
      <c r="E39" s="1">
        <v>0</v>
      </c>
      <c r="F39" s="2"/>
    </row>
    <row r="40" spans="1:6" ht="36" customHeight="1" x14ac:dyDescent="0.25">
      <c r="A40" s="119" t="s">
        <v>35</v>
      </c>
      <c r="B40" s="121">
        <v>244</v>
      </c>
      <c r="C40" s="121">
        <v>297</v>
      </c>
      <c r="D40" s="3">
        <v>0</v>
      </c>
      <c r="E40" s="1">
        <v>0</v>
      </c>
      <c r="F40" s="2"/>
    </row>
    <row r="41" spans="1:6" ht="43.5" customHeight="1" x14ac:dyDescent="0.25">
      <c r="A41" s="119" t="s">
        <v>59</v>
      </c>
      <c r="B41" s="121" t="s">
        <v>5</v>
      </c>
      <c r="C41" s="121">
        <v>300</v>
      </c>
      <c r="D41" s="3">
        <v>0</v>
      </c>
      <c r="E41" s="1">
        <v>0</v>
      </c>
      <c r="F41" s="2">
        <v>0</v>
      </c>
    </row>
    <row r="42" spans="1:6" ht="24.75" customHeight="1" x14ac:dyDescent="0.25">
      <c r="A42" s="119" t="s">
        <v>9</v>
      </c>
      <c r="B42" s="121"/>
      <c r="C42" s="121"/>
      <c r="D42" s="3"/>
      <c r="E42" s="1"/>
      <c r="F42" s="2"/>
    </row>
    <row r="43" spans="1:6" ht="49.5" customHeight="1" x14ac:dyDescent="0.25">
      <c r="A43" s="119" t="s">
        <v>36</v>
      </c>
      <c r="B43" s="121">
        <v>244</v>
      </c>
      <c r="C43" s="121">
        <v>310</v>
      </c>
      <c r="D43" s="3">
        <f>SUM(E43:F43)</f>
        <v>0</v>
      </c>
      <c r="E43" s="1">
        <v>0</v>
      </c>
      <c r="F43" s="2"/>
    </row>
    <row r="44" spans="1:6" ht="57.75" customHeight="1" x14ac:dyDescent="0.25">
      <c r="A44" s="119" t="s">
        <v>68</v>
      </c>
      <c r="B44" s="121">
        <v>244</v>
      </c>
      <c r="C44" s="121">
        <v>320</v>
      </c>
      <c r="D44" s="3">
        <v>0</v>
      </c>
      <c r="E44" s="1">
        <v>0</v>
      </c>
      <c r="F44" s="2"/>
    </row>
    <row r="45" spans="1:6" ht="63.75" customHeight="1" x14ac:dyDescent="0.25">
      <c r="A45" s="119" t="s">
        <v>60</v>
      </c>
      <c r="B45" s="121" t="s">
        <v>5</v>
      </c>
      <c r="C45" s="121">
        <v>340</v>
      </c>
      <c r="D45" s="3">
        <v>0</v>
      </c>
      <c r="E45" s="1">
        <v>0</v>
      </c>
      <c r="F45" s="2">
        <v>0</v>
      </c>
    </row>
    <row r="46" spans="1:6" ht="18.75" x14ac:dyDescent="0.25">
      <c r="A46" s="119" t="s">
        <v>6</v>
      </c>
      <c r="B46" s="121"/>
      <c r="C46" s="121"/>
      <c r="D46" s="3"/>
      <c r="E46" s="1"/>
      <c r="F46" s="2"/>
    </row>
    <row r="47" spans="1:6" ht="120" customHeight="1" x14ac:dyDescent="0.25">
      <c r="A47" s="119" t="s">
        <v>37</v>
      </c>
      <c r="B47" s="121">
        <v>244</v>
      </c>
      <c r="C47" s="121">
        <v>341</v>
      </c>
      <c r="D47" s="3">
        <v>0</v>
      </c>
      <c r="E47" s="1">
        <v>0</v>
      </c>
      <c r="F47" s="2"/>
    </row>
    <row r="48" spans="1:6" ht="39" customHeight="1" x14ac:dyDescent="0.25">
      <c r="A48" s="119" t="s">
        <v>38</v>
      </c>
      <c r="B48" s="121">
        <v>244</v>
      </c>
      <c r="C48" s="121">
        <v>342</v>
      </c>
      <c r="D48" s="3">
        <v>0</v>
      </c>
      <c r="E48" s="1">
        <v>0</v>
      </c>
      <c r="F48" s="2"/>
    </row>
    <row r="49" spans="1:6" ht="65.25" customHeight="1" x14ac:dyDescent="0.25">
      <c r="A49" s="119" t="s">
        <v>39</v>
      </c>
      <c r="B49" s="121">
        <v>244</v>
      </c>
      <c r="C49" s="121">
        <v>343</v>
      </c>
      <c r="D49" s="3">
        <v>0</v>
      </c>
      <c r="E49" s="1">
        <v>0</v>
      </c>
      <c r="F49" s="2"/>
    </row>
    <row r="50" spans="1:6" ht="67.5" customHeight="1" x14ac:dyDescent="0.25">
      <c r="A50" s="119" t="s">
        <v>40</v>
      </c>
      <c r="B50" s="121">
        <v>244</v>
      </c>
      <c r="C50" s="121">
        <v>344</v>
      </c>
      <c r="D50" s="3">
        <v>0</v>
      </c>
      <c r="E50" s="1">
        <v>0</v>
      </c>
      <c r="F50" s="2"/>
    </row>
    <row r="51" spans="1:6" ht="50.25" customHeight="1" x14ac:dyDescent="0.25">
      <c r="A51" s="119" t="s">
        <v>41</v>
      </c>
      <c r="B51" s="121">
        <v>244</v>
      </c>
      <c r="C51" s="121">
        <v>345</v>
      </c>
      <c r="D51" s="3">
        <v>0</v>
      </c>
      <c r="E51" s="1">
        <v>0</v>
      </c>
      <c r="F51" s="2"/>
    </row>
    <row r="52" spans="1:6" ht="63.75" customHeight="1" x14ac:dyDescent="0.25">
      <c r="A52" s="119" t="s">
        <v>42</v>
      </c>
      <c r="B52" s="121">
        <v>244</v>
      </c>
      <c r="C52" s="121">
        <v>346</v>
      </c>
      <c r="D52" s="3">
        <v>0</v>
      </c>
      <c r="E52" s="1">
        <v>0</v>
      </c>
      <c r="F52" s="2"/>
    </row>
    <row r="53" spans="1:6" ht="87.75" customHeight="1" x14ac:dyDescent="0.25">
      <c r="A53" s="119" t="s">
        <v>43</v>
      </c>
      <c r="B53" s="121">
        <v>244</v>
      </c>
      <c r="C53" s="121">
        <v>349</v>
      </c>
      <c r="D53" s="3">
        <v>0</v>
      </c>
      <c r="E53" s="1">
        <v>0</v>
      </c>
      <c r="F53" s="2"/>
    </row>
    <row r="54" spans="1:6" ht="18.75" x14ac:dyDescent="0.25">
      <c r="A54" s="141" t="s">
        <v>189</v>
      </c>
      <c r="B54" s="142"/>
      <c r="C54" s="142"/>
      <c r="D54" s="142"/>
      <c r="E54" s="142"/>
      <c r="F54" s="143"/>
    </row>
    <row r="55" spans="1:6" ht="21.75" customHeight="1" x14ac:dyDescent="0.25">
      <c r="A55" s="119" t="s">
        <v>8</v>
      </c>
      <c r="B55" s="121" t="s">
        <v>5</v>
      </c>
      <c r="C55" s="121">
        <v>200</v>
      </c>
      <c r="D55" s="3">
        <f>SUM(E55:F55)</f>
        <v>60842.11</v>
      </c>
      <c r="E55" s="1">
        <f>SUM(E57+E59+E60)</f>
        <v>60842.11</v>
      </c>
      <c r="F55" s="2">
        <v>0</v>
      </c>
    </row>
    <row r="56" spans="1:6" ht="18" customHeight="1" x14ac:dyDescent="0.25">
      <c r="A56" s="119" t="s">
        <v>9</v>
      </c>
      <c r="B56" s="121"/>
      <c r="C56" s="121"/>
      <c r="D56" s="3"/>
      <c r="E56" s="1"/>
      <c r="F56" s="2"/>
    </row>
    <row r="57" spans="1:6" ht="58.5" customHeight="1" x14ac:dyDescent="0.25">
      <c r="A57" s="119" t="s">
        <v>10</v>
      </c>
      <c r="B57" s="121" t="s">
        <v>5</v>
      </c>
      <c r="C57" s="121">
        <v>210</v>
      </c>
      <c r="D57" s="3">
        <v>0</v>
      </c>
      <c r="E57" s="1">
        <v>0</v>
      </c>
      <c r="F57" s="2">
        <v>0</v>
      </c>
    </row>
    <row r="58" spans="1:6" ht="18.75" x14ac:dyDescent="0.25">
      <c r="A58" s="119" t="s">
        <v>9</v>
      </c>
      <c r="B58" s="121"/>
      <c r="C58" s="121"/>
      <c r="D58" s="3"/>
      <c r="E58" s="1"/>
      <c r="F58" s="2"/>
    </row>
    <row r="59" spans="1:6" ht="72" customHeight="1" x14ac:dyDescent="0.25">
      <c r="A59" s="119" t="s">
        <v>188</v>
      </c>
      <c r="B59" s="121">
        <v>244</v>
      </c>
      <c r="C59" s="121">
        <v>214</v>
      </c>
      <c r="D59" s="3">
        <v>0</v>
      </c>
      <c r="E59" s="1">
        <v>0</v>
      </c>
      <c r="F59" s="2"/>
    </row>
    <row r="60" spans="1:6" ht="27" customHeight="1" x14ac:dyDescent="0.25">
      <c r="A60" s="119" t="s">
        <v>14</v>
      </c>
      <c r="B60" s="121" t="s">
        <v>5</v>
      </c>
      <c r="C60" s="121">
        <v>220</v>
      </c>
      <c r="D60" s="3">
        <f>SUM(E60:F60)</f>
        <v>60842.11</v>
      </c>
      <c r="E60" s="1">
        <f>SUM(E75+E83)</f>
        <v>60842.11</v>
      </c>
      <c r="F60" s="2">
        <v>0</v>
      </c>
    </row>
    <row r="61" spans="1:6" ht="23.25" customHeight="1" x14ac:dyDescent="0.25">
      <c r="A61" s="119" t="s">
        <v>9</v>
      </c>
      <c r="B61" s="121"/>
      <c r="C61" s="121"/>
      <c r="D61" s="3"/>
      <c r="E61" s="1"/>
      <c r="F61" s="2"/>
    </row>
    <row r="62" spans="1:6" ht="25.5" customHeight="1" x14ac:dyDescent="0.25">
      <c r="A62" s="119" t="s">
        <v>15</v>
      </c>
      <c r="B62" s="121">
        <v>244</v>
      </c>
      <c r="C62" s="121">
        <v>221</v>
      </c>
      <c r="D62" s="3">
        <v>0</v>
      </c>
      <c r="E62" s="1">
        <v>0</v>
      </c>
      <c r="F62" s="2"/>
    </row>
    <row r="63" spans="1:6" ht="27.75" customHeight="1" x14ac:dyDescent="0.25">
      <c r="A63" s="119" t="s">
        <v>16</v>
      </c>
      <c r="B63" s="121">
        <v>244</v>
      </c>
      <c r="C63" s="121">
        <v>222</v>
      </c>
      <c r="D63" s="3">
        <v>0</v>
      </c>
      <c r="E63" s="1">
        <v>0</v>
      </c>
      <c r="F63" s="2"/>
    </row>
    <row r="64" spans="1:6" ht="26.25" customHeight="1" x14ac:dyDescent="0.25">
      <c r="A64" s="119" t="s">
        <v>17</v>
      </c>
      <c r="B64" s="121" t="s">
        <v>5</v>
      </c>
      <c r="C64" s="121">
        <v>223</v>
      </c>
      <c r="D64" s="3">
        <v>0</v>
      </c>
      <c r="E64" s="1">
        <v>0</v>
      </c>
      <c r="F64" s="2">
        <v>0</v>
      </c>
    </row>
    <row r="65" spans="1:6" ht="18.75" x14ac:dyDescent="0.25">
      <c r="A65" s="119" t="s">
        <v>6</v>
      </c>
      <c r="B65" s="121"/>
      <c r="C65" s="121"/>
      <c r="D65" s="3"/>
      <c r="E65" s="1"/>
      <c r="F65" s="2"/>
    </row>
    <row r="66" spans="1:6" ht="44.25" customHeight="1" x14ac:dyDescent="0.25">
      <c r="A66" s="119" t="s">
        <v>18</v>
      </c>
      <c r="B66" s="121">
        <v>244</v>
      </c>
      <c r="C66" s="121">
        <v>223</v>
      </c>
      <c r="D66" s="3">
        <v>0</v>
      </c>
      <c r="E66" s="1">
        <v>0</v>
      </c>
      <c r="F66" s="2"/>
    </row>
    <row r="67" spans="1:6" ht="33" customHeight="1" x14ac:dyDescent="0.25">
      <c r="A67" s="119" t="s">
        <v>19</v>
      </c>
      <c r="B67" s="121">
        <v>244</v>
      </c>
      <c r="C67" s="121">
        <v>223</v>
      </c>
      <c r="D67" s="3">
        <v>0</v>
      </c>
      <c r="E67" s="1">
        <v>0</v>
      </c>
      <c r="F67" s="2"/>
    </row>
    <row r="68" spans="1:6" ht="46.5" customHeight="1" x14ac:dyDescent="0.25">
      <c r="A68" s="119" t="s">
        <v>20</v>
      </c>
      <c r="B68" s="121">
        <v>244</v>
      </c>
      <c r="C68" s="121">
        <v>223</v>
      </c>
      <c r="D68" s="3">
        <v>0</v>
      </c>
      <c r="E68" s="1">
        <v>0</v>
      </c>
      <c r="F68" s="2"/>
    </row>
    <row r="69" spans="1:6" ht="48.75" customHeight="1" x14ac:dyDescent="0.25">
      <c r="A69" s="119" t="s">
        <v>21</v>
      </c>
      <c r="B69" s="121">
        <v>244</v>
      </c>
      <c r="C69" s="121">
        <v>223</v>
      </c>
      <c r="D69" s="3">
        <v>0</v>
      </c>
      <c r="E69" s="1">
        <v>0</v>
      </c>
      <c r="F69" s="2"/>
    </row>
    <row r="70" spans="1:6" ht="50.25" customHeight="1" x14ac:dyDescent="0.25">
      <c r="A70" s="119" t="s">
        <v>22</v>
      </c>
      <c r="B70" s="121">
        <v>244</v>
      </c>
      <c r="C70" s="121">
        <v>223</v>
      </c>
      <c r="D70" s="3">
        <v>0</v>
      </c>
      <c r="E70" s="1">
        <v>0</v>
      </c>
      <c r="F70" s="2"/>
    </row>
    <row r="71" spans="1:6" ht="120" customHeight="1" x14ac:dyDescent="0.25">
      <c r="A71" s="119" t="s">
        <v>23</v>
      </c>
      <c r="B71" s="121">
        <v>244</v>
      </c>
      <c r="C71" s="121">
        <v>224</v>
      </c>
      <c r="D71" s="3">
        <v>0</v>
      </c>
      <c r="E71" s="1">
        <v>0</v>
      </c>
      <c r="F71" s="2"/>
    </row>
    <row r="72" spans="1:6" ht="46.5" customHeight="1" x14ac:dyDescent="0.25">
      <c r="A72" s="119" t="s">
        <v>24</v>
      </c>
      <c r="B72" s="121" t="s">
        <v>5</v>
      </c>
      <c r="C72" s="121">
        <v>225</v>
      </c>
      <c r="D72" s="1">
        <v>0</v>
      </c>
      <c r="E72" s="1">
        <v>0</v>
      </c>
      <c r="F72" s="2">
        <v>0</v>
      </c>
    </row>
    <row r="73" spans="1:6" ht="18.75" x14ac:dyDescent="0.25">
      <c r="A73" s="130" t="s">
        <v>6</v>
      </c>
      <c r="B73" s="121">
        <v>243</v>
      </c>
      <c r="C73" s="121">
        <v>225</v>
      </c>
      <c r="D73" s="3">
        <v>0</v>
      </c>
      <c r="E73" s="1">
        <v>0</v>
      </c>
      <c r="F73" s="2"/>
    </row>
    <row r="74" spans="1:6" ht="18.75" x14ac:dyDescent="0.25">
      <c r="A74" s="130"/>
      <c r="B74" s="121">
        <v>244</v>
      </c>
      <c r="C74" s="121">
        <v>225</v>
      </c>
      <c r="D74" s="3">
        <v>0</v>
      </c>
      <c r="E74" s="1"/>
      <c r="F74" s="2"/>
    </row>
    <row r="75" spans="1:6" ht="27.75" customHeight="1" x14ac:dyDescent="0.25">
      <c r="A75" s="119" t="s">
        <v>58</v>
      </c>
      <c r="B75" s="121" t="s">
        <v>5</v>
      </c>
      <c r="C75" s="121">
        <v>226</v>
      </c>
      <c r="D75" s="3">
        <f>SUM(E75:F75)</f>
        <v>0</v>
      </c>
      <c r="E75" s="1">
        <f>SUM(E77+E76)</f>
        <v>0</v>
      </c>
      <c r="F75" s="2">
        <v>0</v>
      </c>
    </row>
    <row r="76" spans="1:6" ht="18.75" x14ac:dyDescent="0.25">
      <c r="A76" s="130" t="s">
        <v>6</v>
      </c>
      <c r="B76" s="121">
        <v>243</v>
      </c>
      <c r="C76" s="121">
        <v>226</v>
      </c>
      <c r="D76" s="3">
        <v>0</v>
      </c>
      <c r="E76" s="1">
        <v>0</v>
      </c>
      <c r="F76" s="2"/>
    </row>
    <row r="77" spans="1:6" ht="17.25" customHeight="1" x14ac:dyDescent="0.25">
      <c r="A77" s="130"/>
      <c r="B77" s="121">
        <v>244</v>
      </c>
      <c r="C77" s="121">
        <v>226</v>
      </c>
      <c r="D77" s="3">
        <f>SUM(E77:F77)</f>
        <v>0</v>
      </c>
      <c r="E77" s="1"/>
      <c r="F77" s="2"/>
    </row>
    <row r="78" spans="1:6" ht="18.75" x14ac:dyDescent="0.25">
      <c r="A78" s="119" t="s">
        <v>25</v>
      </c>
      <c r="B78" s="121">
        <v>244</v>
      </c>
      <c r="C78" s="121">
        <v>227</v>
      </c>
      <c r="D78" s="3">
        <v>0</v>
      </c>
      <c r="E78" s="1">
        <v>0</v>
      </c>
      <c r="F78" s="2"/>
    </row>
    <row r="79" spans="1:6" ht="20.25" customHeight="1" x14ac:dyDescent="0.25">
      <c r="A79" s="119" t="s">
        <v>30</v>
      </c>
      <c r="B79" s="121" t="s">
        <v>5</v>
      </c>
      <c r="C79" s="121">
        <v>290</v>
      </c>
      <c r="D79" s="3">
        <v>0</v>
      </c>
      <c r="E79" s="1">
        <v>0</v>
      </c>
      <c r="F79" s="2">
        <v>0</v>
      </c>
    </row>
    <row r="80" spans="1:6" ht="18.75" x14ac:dyDescent="0.25">
      <c r="A80" s="119" t="s">
        <v>9</v>
      </c>
      <c r="B80" s="121"/>
      <c r="C80" s="121"/>
      <c r="D80" s="3">
        <v>0</v>
      </c>
      <c r="E80" s="1"/>
      <c r="F80" s="2"/>
    </row>
    <row r="81" spans="1:6" ht="57.75" customHeight="1" x14ac:dyDescent="0.25">
      <c r="A81" s="119" t="s">
        <v>34</v>
      </c>
      <c r="B81" s="121">
        <v>244</v>
      </c>
      <c r="C81" s="121">
        <v>296</v>
      </c>
      <c r="D81" s="3">
        <v>0</v>
      </c>
      <c r="E81" s="1">
        <v>0</v>
      </c>
      <c r="F81" s="2"/>
    </row>
    <row r="82" spans="1:6" ht="51" customHeight="1" x14ac:dyDescent="0.25">
      <c r="A82" s="119" t="s">
        <v>35</v>
      </c>
      <c r="B82" s="121">
        <v>244</v>
      </c>
      <c r="C82" s="121">
        <v>297</v>
      </c>
      <c r="D82" s="3">
        <v>0</v>
      </c>
      <c r="E82" s="1">
        <v>0</v>
      </c>
      <c r="F82" s="2"/>
    </row>
    <row r="83" spans="1:6" ht="42.75" customHeight="1" x14ac:dyDescent="0.25">
      <c r="A83" s="119" t="s">
        <v>59</v>
      </c>
      <c r="B83" s="121" t="s">
        <v>5</v>
      </c>
      <c r="C83" s="121">
        <v>300</v>
      </c>
      <c r="D83" s="3">
        <f>SUM(E83:F83)</f>
        <v>60842.11</v>
      </c>
      <c r="E83" s="1">
        <f>SUM(E85:E87)</f>
        <v>60842.11</v>
      </c>
      <c r="F83" s="2">
        <v>0</v>
      </c>
    </row>
    <row r="84" spans="1:6" ht="18.75" x14ac:dyDescent="0.25">
      <c r="A84" s="119" t="s">
        <v>9</v>
      </c>
      <c r="B84" s="121"/>
      <c r="C84" s="121"/>
      <c r="D84" s="3"/>
      <c r="E84" s="1"/>
      <c r="F84" s="2"/>
    </row>
    <row r="85" spans="1:6" ht="37.5" customHeight="1" x14ac:dyDescent="0.25">
      <c r="A85" s="119" t="s">
        <v>36</v>
      </c>
      <c r="B85" s="121">
        <v>244</v>
      </c>
      <c r="C85" s="121">
        <v>310</v>
      </c>
      <c r="D85" s="3">
        <f>SUM(E85:F85)</f>
        <v>60842.11</v>
      </c>
      <c r="E85" s="1">
        <v>60842.11</v>
      </c>
      <c r="F85" s="2"/>
    </row>
    <row r="86" spans="1:6" ht="41.25" customHeight="1" x14ac:dyDescent="0.25">
      <c r="A86" s="119" t="s">
        <v>68</v>
      </c>
      <c r="B86" s="121">
        <v>244</v>
      </c>
      <c r="C86" s="121">
        <v>320</v>
      </c>
      <c r="D86" s="3">
        <v>0</v>
      </c>
      <c r="E86" s="1">
        <v>0</v>
      </c>
      <c r="F86" s="2"/>
    </row>
    <row r="87" spans="1:6" ht="52.5" customHeight="1" x14ac:dyDescent="0.25">
      <c r="A87" s="119" t="s">
        <v>60</v>
      </c>
      <c r="B87" s="121" t="s">
        <v>5</v>
      </c>
      <c r="C87" s="121">
        <v>340</v>
      </c>
      <c r="D87" s="3">
        <v>0</v>
      </c>
      <c r="E87" s="1">
        <v>0</v>
      </c>
      <c r="F87" s="2">
        <v>0</v>
      </c>
    </row>
    <row r="88" spans="1:6" ht="18.75" x14ac:dyDescent="0.25">
      <c r="A88" s="119" t="s">
        <v>6</v>
      </c>
      <c r="B88" s="121"/>
      <c r="C88" s="121"/>
      <c r="D88" s="3"/>
      <c r="E88" s="1"/>
      <c r="F88" s="2"/>
    </row>
    <row r="89" spans="1:6" ht="72" customHeight="1" x14ac:dyDescent="0.25">
      <c r="A89" s="119" t="s">
        <v>37</v>
      </c>
      <c r="B89" s="121">
        <v>244</v>
      </c>
      <c r="C89" s="121">
        <v>341</v>
      </c>
      <c r="D89" s="3">
        <v>0</v>
      </c>
      <c r="E89" s="1">
        <v>0</v>
      </c>
      <c r="F89" s="2"/>
    </row>
    <row r="90" spans="1:6" ht="42" customHeight="1" x14ac:dyDescent="0.25">
      <c r="A90" s="119" t="s">
        <v>38</v>
      </c>
      <c r="B90" s="121">
        <v>244</v>
      </c>
      <c r="C90" s="121">
        <v>342</v>
      </c>
      <c r="D90" s="3">
        <v>0</v>
      </c>
      <c r="E90" s="1">
        <v>0</v>
      </c>
      <c r="F90" s="2"/>
    </row>
    <row r="91" spans="1:6" ht="62.25" customHeight="1" x14ac:dyDescent="0.25">
      <c r="A91" s="119" t="s">
        <v>39</v>
      </c>
      <c r="B91" s="121">
        <v>244</v>
      </c>
      <c r="C91" s="121">
        <v>343</v>
      </c>
      <c r="D91" s="3">
        <v>0</v>
      </c>
      <c r="E91" s="1">
        <v>0</v>
      </c>
      <c r="F91" s="2"/>
    </row>
    <row r="92" spans="1:6" ht="42.75" customHeight="1" x14ac:dyDescent="0.25">
      <c r="A92" s="119" t="s">
        <v>40</v>
      </c>
      <c r="B92" s="121">
        <v>244</v>
      </c>
      <c r="C92" s="121">
        <v>344</v>
      </c>
      <c r="D92" s="3">
        <v>0</v>
      </c>
      <c r="E92" s="1">
        <v>0</v>
      </c>
      <c r="F92" s="2"/>
    </row>
    <row r="93" spans="1:6" ht="45" customHeight="1" x14ac:dyDescent="0.25">
      <c r="A93" s="119" t="s">
        <v>41</v>
      </c>
      <c r="B93" s="121">
        <v>244</v>
      </c>
      <c r="C93" s="121">
        <v>345</v>
      </c>
      <c r="D93" s="3">
        <v>0</v>
      </c>
      <c r="E93" s="1">
        <v>0</v>
      </c>
      <c r="F93" s="2"/>
    </row>
    <row r="94" spans="1:6" ht="60.75" customHeight="1" x14ac:dyDescent="0.25">
      <c r="A94" s="119" t="s">
        <v>42</v>
      </c>
      <c r="B94" s="121">
        <v>244</v>
      </c>
      <c r="C94" s="121">
        <v>346</v>
      </c>
      <c r="D94" s="3">
        <v>0</v>
      </c>
      <c r="E94" s="1">
        <v>0</v>
      </c>
      <c r="F94" s="2"/>
    </row>
    <row r="95" spans="1:6" ht="87" customHeight="1" thickBot="1" x14ac:dyDescent="0.3">
      <c r="A95" s="29" t="s">
        <v>43</v>
      </c>
      <c r="B95" s="30">
        <v>244</v>
      </c>
      <c r="C95" s="30">
        <v>349</v>
      </c>
      <c r="D95" s="31">
        <v>0</v>
      </c>
      <c r="E95" s="32">
        <v>0</v>
      </c>
      <c r="F95" s="76"/>
    </row>
    <row r="96" spans="1:6" ht="18.75" x14ac:dyDescent="0.25">
      <c r="A96" s="12"/>
      <c r="B96" s="16"/>
      <c r="C96" s="16"/>
      <c r="D96" s="33"/>
      <c r="E96" s="33"/>
      <c r="F96" s="33"/>
    </row>
    <row r="97" spans="1:6" ht="18.75" x14ac:dyDescent="0.3">
      <c r="A97" s="26" t="s">
        <v>52</v>
      </c>
      <c r="B97" s="132"/>
      <c r="C97" s="132"/>
      <c r="D97" s="8"/>
      <c r="E97" s="132" t="s">
        <v>247</v>
      </c>
      <c r="F97" s="132"/>
    </row>
    <row r="98" spans="1:6" ht="18.75" x14ac:dyDescent="0.3">
      <c r="A98" s="26"/>
      <c r="B98" s="139" t="s">
        <v>53</v>
      </c>
      <c r="C98" s="139"/>
      <c r="D98" s="8"/>
      <c r="E98" s="139" t="s">
        <v>54</v>
      </c>
      <c r="F98" s="139"/>
    </row>
    <row r="99" spans="1:6" ht="18.75" x14ac:dyDescent="0.3">
      <c r="A99" s="26"/>
      <c r="B99" s="8"/>
      <c r="C99" s="8"/>
      <c r="D99" s="8"/>
      <c r="E99" s="8"/>
      <c r="F99" s="8"/>
    </row>
    <row r="100" spans="1:6" ht="37.5" x14ac:dyDescent="0.3">
      <c r="A100" s="26" t="s">
        <v>55</v>
      </c>
      <c r="B100" s="132"/>
      <c r="C100" s="132"/>
      <c r="D100" s="8"/>
      <c r="E100" s="132"/>
      <c r="F100" s="132"/>
    </row>
    <row r="101" spans="1:6" ht="18.75" x14ac:dyDescent="0.3">
      <c r="A101" s="26"/>
      <c r="B101" s="139" t="s">
        <v>53</v>
      </c>
      <c r="C101" s="139"/>
      <c r="D101" s="8"/>
      <c r="E101" s="139" t="s">
        <v>54</v>
      </c>
      <c r="F101" s="139"/>
    </row>
    <row r="102" spans="1:6" ht="18.75" x14ac:dyDescent="0.3">
      <c r="A102" s="26"/>
      <c r="B102" s="118"/>
      <c r="C102" s="118"/>
      <c r="D102" s="8"/>
      <c r="E102" s="118"/>
      <c r="F102" s="118"/>
    </row>
    <row r="103" spans="1:6" ht="18.75" x14ac:dyDescent="0.3">
      <c r="A103" s="26" t="s">
        <v>56</v>
      </c>
      <c r="B103" s="132"/>
      <c r="C103" s="132"/>
      <c r="D103" s="8"/>
      <c r="E103" s="132"/>
      <c r="F103" s="132"/>
    </row>
    <row r="104" spans="1:6" ht="18.75" x14ac:dyDescent="0.3">
      <c r="A104" s="26"/>
      <c r="B104" s="139" t="s">
        <v>53</v>
      </c>
      <c r="C104" s="139"/>
      <c r="D104" s="8"/>
      <c r="E104" s="139" t="s">
        <v>54</v>
      </c>
      <c r="F104" s="139"/>
    </row>
    <row r="105" spans="1:6" ht="18.75" x14ac:dyDescent="0.3">
      <c r="A105" s="26" t="s">
        <v>57</v>
      </c>
      <c r="B105" s="8"/>
      <c r="C105" s="8"/>
      <c r="D105" s="8"/>
      <c r="E105" s="8"/>
      <c r="F105" s="8"/>
    </row>
    <row r="106" spans="1:6" ht="18.75" x14ac:dyDescent="0.3">
      <c r="A106" s="140" t="s">
        <v>284</v>
      </c>
      <c r="B106" s="140"/>
      <c r="C106" s="8"/>
      <c r="D106" s="8"/>
      <c r="E106" s="8"/>
      <c r="F106" s="8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</sheetData>
  <mergeCells count="28">
    <mergeCell ref="A106:B106"/>
    <mergeCell ref="B101:C101"/>
    <mergeCell ref="E101:F101"/>
    <mergeCell ref="B103:C103"/>
    <mergeCell ref="E103:F103"/>
    <mergeCell ref="B104:C104"/>
    <mergeCell ref="E104:F104"/>
    <mergeCell ref="B97:C97"/>
    <mergeCell ref="E97:F97"/>
    <mergeCell ref="B98:C98"/>
    <mergeCell ref="E98:F98"/>
    <mergeCell ref="B100:C100"/>
    <mergeCell ref="E100:F100"/>
    <mergeCell ref="A76:A77"/>
    <mergeCell ref="A1:F1"/>
    <mergeCell ref="A2:F2"/>
    <mergeCell ref="B3:F3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</mergeCells>
  <pageMargins left="0.11811023622047245" right="0.19685039370078741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главная</vt:lpstr>
      <vt:lpstr>гос.зад на 2021 год </vt:lpstr>
      <vt:lpstr>платные на 2021 год </vt:lpstr>
      <vt:lpstr>иные капхарактера 2021</vt:lpstr>
      <vt:lpstr>иные субсидии 2021 год  </vt:lpstr>
      <vt:lpstr>Закупки гос.задание на 2021 год</vt:lpstr>
      <vt:lpstr>Закупки платные на 2021 год</vt:lpstr>
      <vt:lpstr>Закупки иные на 2021 год </vt:lpstr>
      <vt:lpstr>закупки капхар 2021</vt:lpstr>
      <vt:lpstr>гос.задание на 2022-2023 год </vt:lpstr>
      <vt:lpstr>платные на 2022-2023 год</vt:lpstr>
      <vt:lpstr>субсидии капхарактера 2022-2023</vt:lpstr>
      <vt:lpstr>иные субсидии 2022-2023</vt:lpstr>
      <vt:lpstr>Закупки гос.зад на 2022-2023</vt:lpstr>
      <vt:lpstr>Закупки платные на 2022-2023</vt:lpstr>
      <vt:lpstr>закупки капхарактера 2022-2023</vt:lpstr>
      <vt:lpstr>Закупки иные на 2022-2023</vt:lpstr>
      <vt:lpstr>ОБОСНОВАНИЯ</vt:lpstr>
      <vt:lpstr>'гос.зад на 2021 год '!Заголовки_для_печати</vt:lpstr>
      <vt:lpstr>'гос.задание на 2022-2023 год '!Заголовки_для_печати</vt:lpstr>
      <vt:lpstr>'Закупки гос.зад на 2022-2023'!Заголовки_для_печати</vt:lpstr>
      <vt:lpstr>'Закупки гос.задание на 2021 год'!Заголовки_для_печати</vt:lpstr>
      <vt:lpstr>'Закупки иные на 2021 год '!Заголовки_для_печати</vt:lpstr>
      <vt:lpstr>'Закупки иные на 2022-2023'!Заголовки_для_печати</vt:lpstr>
      <vt:lpstr>'Закупки платные на 2021 год'!Заголовки_для_печати</vt:lpstr>
      <vt:lpstr>'Закупки платные на 2022-2023'!Заголовки_для_печати</vt:lpstr>
      <vt:lpstr>'иные субсидии 2021 год  '!Заголовки_для_печати</vt:lpstr>
      <vt:lpstr>'иные субсидии 2022-2023'!Заголовки_для_печати</vt:lpstr>
      <vt:lpstr>'платные на 2021 год '!Заголовки_для_печати</vt:lpstr>
      <vt:lpstr>'платные на 2022-2023 год'!Заголовки_для_печати</vt:lpstr>
      <vt:lpstr>главная!Область_печати</vt:lpstr>
      <vt:lpstr>'платные на 2022-2023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</cp:lastModifiedBy>
  <cp:lastPrinted>2021-02-01T08:22:22Z</cp:lastPrinted>
  <dcterms:created xsi:type="dcterms:W3CDTF">2019-11-07T09:21:57Z</dcterms:created>
  <dcterms:modified xsi:type="dcterms:W3CDTF">2021-02-01T08:37:57Z</dcterms:modified>
</cp:coreProperties>
</file>